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9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82.xml" ContentType="application/vnd.openxmlformats-officedocument.spreadsheetml.revisionLog+xml"/>
  <Override PartName="/xl/revisions/revisionLog86.xml" ContentType="application/vnd.openxmlformats-officedocument.spreadsheetml.revisionLog+xml"/>
  <Override PartName="/xl/revisions/revisionLog91.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46.xml" ContentType="application/vnd.openxmlformats-officedocument.spreadsheetml.revisionLog+xml"/>
  <Override PartName="/xl/revisions/revisionLog51.xml" ContentType="application/vnd.openxmlformats-officedocument.spreadsheetml.revisionLog+xml"/>
  <Override PartName="/xl/revisions/revisionLog67.xml" ContentType="application/vnd.openxmlformats-officedocument.spreadsheetml.revisionLog+xml"/>
  <Override PartName="/xl/revisions/revisionLog72.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89.xml" ContentType="application/vnd.openxmlformats-officedocument.spreadsheetml.revisionLog+xml"/>
  <Override PartName="/xl/revisions/revisionLog94.xml" ContentType="application/vnd.openxmlformats-officedocument.spreadsheetml.revisionLog+xml"/>
  <Override PartName="/xl/revisions/revisionLog4.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33.xml" ContentType="application/vnd.openxmlformats-officedocument.spreadsheetml.revisionLog+xml"/>
  <Override PartName="/xl/revisions/revisionLog54.xml" ContentType="application/vnd.openxmlformats-officedocument.spreadsheetml.revisionLog+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92.xml" ContentType="application/vnd.openxmlformats-officedocument.spreadsheetml.revisionLog+xml"/>
  <Override PartName="/xl/revisions/revisionLog87.xml" ContentType="application/vnd.openxmlformats-officedocument.spreadsheetml.revisionLog+xml"/>
  <Override PartName="/xl/revisions/revisionLog114.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81.xml" ContentType="application/vnd.openxmlformats-officedocument.spreadsheetml.revisionLog+xml"/>
  <Override PartName="/xl/revisions/revisionLog95.xml" ContentType="application/vnd.openxmlformats-officedocument.spreadsheetml.revisionLog+xml"/>
  <Override PartName="/xl/revisions/revisionLog76.xml" ContentType="application/vnd.openxmlformats-officedocument.spreadsheetml.revisionLog+xml"/>
  <Override PartName="/xl/revisions/revisionLog9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84.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9.xml" ContentType="application/vnd.openxmlformats-officedocument.spreadsheetml.revisionLog+xml"/>
  <Override PartName="/xl/revisions/revisionLog88.xml" ContentType="application/vnd.openxmlformats-officedocument.spreadsheetml.revisionLog+xml"/>
  <Override PartName="/xl/revisions/revisionLog9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256" windowHeight="10680" tabRatio="584"/>
  </bookViews>
  <sheets>
    <sheet name="Ամփոփ" sheetId="1" r:id="rId1"/>
    <sheet name="Ամփոփաթերթ_1" sheetId="2" state="hidden" r:id="rId2"/>
    <sheet name="Ամփոփաթերթ_2" sheetId="3" state="hidden" r:id="rId3"/>
    <sheet name="հանրայինքննարկում" sheetId="4" state="hidden" r:id="rId4"/>
  </sheets>
  <definedNames>
    <definedName name="Z_01CB58A5_26D0_46BD_B29D_821AF0761C0F_.wvu.Cols" localSheetId="1" hidden="1">Ամփոփաթերթ_1!$S:$T</definedName>
    <definedName name="Z_01CB58A5_26D0_46BD_B29D_821AF0761C0F_.wvu.Cols" localSheetId="2" hidden="1">Ամփոփաթերթ_2!$S:$T</definedName>
    <definedName name="Z_01CB58A5_26D0_46BD_B29D_821AF0761C0F_.wvu.Cols" localSheetId="3" hidden="1">հանրայինքննարկում!$S:$T</definedName>
    <definedName name="Z_01CB58A5_26D0_46BD_B29D_821AF0761C0F_.wvu.PrintArea" localSheetId="1" hidden="1">Ամփոփաթերթ_1!$B$3:$U$7</definedName>
    <definedName name="Z_01CB58A5_26D0_46BD_B29D_821AF0761C0F_.wvu.PrintArea" localSheetId="2" hidden="1">Ամփոփաթերթ_2!$B$3:$U$7</definedName>
    <definedName name="Z_01CB58A5_26D0_46BD_B29D_821AF0761C0F_.wvu.PrintTitles" localSheetId="1" hidden="1">Ամփոփաթերթ_1!$4:$5</definedName>
    <definedName name="Z_01CB58A5_26D0_46BD_B29D_821AF0761C0F_.wvu.PrintTitles" localSheetId="2" hidden="1">Ամփոփաթերթ_2!$4:$5</definedName>
    <definedName name="Z_2EE3DCEF_B1C0_47B7_998D_B6FED04F37B9_.wvu.Cols" localSheetId="1" hidden="1">Ամփոփաթերթ_1!$S:$T</definedName>
    <definedName name="Z_2EE3DCEF_B1C0_47B7_998D_B6FED04F37B9_.wvu.Cols" localSheetId="2" hidden="1">Ամփոփաթերթ_2!$S:$T</definedName>
    <definedName name="Z_2EE3DCEF_B1C0_47B7_998D_B6FED04F37B9_.wvu.Cols" localSheetId="3" hidden="1">հանրայինքննարկում!$S:$T</definedName>
    <definedName name="Z_2EE3DCEF_B1C0_47B7_998D_B6FED04F37B9_.wvu.PrintArea" localSheetId="1" hidden="1">Ամփոփաթերթ_1!$B$3:$U$7</definedName>
    <definedName name="Z_2EE3DCEF_B1C0_47B7_998D_B6FED04F37B9_.wvu.PrintArea" localSheetId="2" hidden="1">Ամփոփաթերթ_2!$B$3:$U$7</definedName>
    <definedName name="Z_2EE3DCEF_B1C0_47B7_998D_B6FED04F37B9_.wvu.PrintTitles" localSheetId="1" hidden="1">Ամփոփաթերթ_1!$4:$5</definedName>
    <definedName name="Z_2EE3DCEF_B1C0_47B7_998D_B6FED04F37B9_.wvu.PrintTitles" localSheetId="2" hidden="1">Ամփոփաթերթ_2!$4:$5</definedName>
    <definedName name="Z_3366229F_0FE5_4C02_B1D7_84B339C9DD36_.wvu.Cols" localSheetId="1" hidden="1">Ամփոփաթերթ_1!$S:$T</definedName>
    <definedName name="Z_3366229F_0FE5_4C02_B1D7_84B339C9DD36_.wvu.Cols" localSheetId="2" hidden="1">Ամփոփաթերթ_2!$S:$T</definedName>
    <definedName name="Z_3366229F_0FE5_4C02_B1D7_84B339C9DD36_.wvu.Cols" localSheetId="3" hidden="1">հանրայինքննարկում!$S:$T</definedName>
    <definedName name="Z_3366229F_0FE5_4C02_B1D7_84B339C9DD36_.wvu.PrintArea" localSheetId="1" hidden="1">Ամփոփաթերթ_1!$B$3:$U$7</definedName>
    <definedName name="Z_3366229F_0FE5_4C02_B1D7_84B339C9DD36_.wvu.PrintArea" localSheetId="2" hidden="1">Ամփոփաթերթ_2!$B$3:$U$7</definedName>
    <definedName name="Z_3366229F_0FE5_4C02_B1D7_84B339C9DD36_.wvu.PrintTitles" localSheetId="1" hidden="1">Ամփոփաթերթ_1!$4:$5</definedName>
    <definedName name="Z_3366229F_0FE5_4C02_B1D7_84B339C9DD36_.wvu.PrintTitles" localSheetId="2" hidden="1">Ամփոփաթերթ_2!$4:$5</definedName>
    <definedName name="Z_3E147793_FE09_41F9_817D_F6A109EC65B6_.wvu.Cols" localSheetId="1" hidden="1">Ամփոփաթերթ_1!$S:$T</definedName>
    <definedName name="Z_3E147793_FE09_41F9_817D_F6A109EC65B6_.wvu.Cols" localSheetId="2" hidden="1">Ամփոփաթերթ_2!$S:$T</definedName>
    <definedName name="Z_3E147793_FE09_41F9_817D_F6A109EC65B6_.wvu.Cols" localSheetId="3" hidden="1">հանրայինքննարկում!$S:$T</definedName>
    <definedName name="Z_3E147793_FE09_41F9_817D_F6A109EC65B6_.wvu.PrintArea" localSheetId="1" hidden="1">Ամփոփաթերթ_1!$B$3:$U$7</definedName>
    <definedName name="Z_3E147793_FE09_41F9_817D_F6A109EC65B6_.wvu.PrintArea" localSheetId="2" hidden="1">Ամփոփաթերթ_2!$B$3:$U$7</definedName>
    <definedName name="Z_3E147793_FE09_41F9_817D_F6A109EC65B6_.wvu.PrintTitles" localSheetId="1" hidden="1">Ամփոփաթերթ_1!$4:$5</definedName>
    <definedName name="Z_3E147793_FE09_41F9_817D_F6A109EC65B6_.wvu.PrintTitles" localSheetId="2" hidden="1">Ամփոփաթերթ_2!$4:$5</definedName>
    <definedName name="Z_4C2C35ED_0976_4D82_AF34_2ED00BBEEC80_.wvu.Cols" localSheetId="1" hidden="1">Ամփոփաթերթ_1!$S:$T</definedName>
    <definedName name="Z_4C2C35ED_0976_4D82_AF34_2ED00BBEEC80_.wvu.Cols" localSheetId="2" hidden="1">Ամփոփաթերթ_2!$S:$T</definedName>
    <definedName name="Z_4C2C35ED_0976_4D82_AF34_2ED00BBEEC80_.wvu.Cols" localSheetId="3" hidden="1">հանրայինքննարկում!$S:$T</definedName>
    <definedName name="Z_4C2C35ED_0976_4D82_AF34_2ED00BBEEC80_.wvu.PrintArea" localSheetId="1" hidden="1">Ամփոփաթերթ_1!$B$3:$U$7</definedName>
    <definedName name="Z_4C2C35ED_0976_4D82_AF34_2ED00BBEEC80_.wvu.PrintArea" localSheetId="2" hidden="1">Ամփոփաթերթ_2!$B$3:$U$7</definedName>
    <definedName name="Z_4C2C35ED_0976_4D82_AF34_2ED00BBEEC80_.wvu.PrintTitles" localSheetId="1" hidden="1">Ամփոփաթերթ_1!$4:$5</definedName>
    <definedName name="Z_4C2C35ED_0976_4D82_AF34_2ED00BBEEC80_.wvu.PrintTitles" localSheetId="2" hidden="1">Ամփոփաթերթ_2!$4:$5</definedName>
    <definedName name="Z_72CA480C_2B28_436E_AF0E_48BD661063A7_.wvu.Cols" localSheetId="1" hidden="1">Ամփոփաթերթ_1!$S:$T</definedName>
    <definedName name="Z_72CA480C_2B28_436E_AF0E_48BD661063A7_.wvu.Cols" localSheetId="2" hidden="1">Ամփոփաթերթ_2!$S:$T</definedName>
    <definedName name="Z_72CA480C_2B28_436E_AF0E_48BD661063A7_.wvu.Cols" localSheetId="3" hidden="1">հանրայինքննարկում!$S:$T</definedName>
    <definedName name="Z_72CA480C_2B28_436E_AF0E_48BD661063A7_.wvu.PrintArea" localSheetId="1" hidden="1">Ամփոփաթերթ_1!$B$3:$U$7</definedName>
    <definedName name="Z_72CA480C_2B28_436E_AF0E_48BD661063A7_.wvu.PrintArea" localSheetId="2" hidden="1">Ամփոփաթերթ_2!$B$3:$U$7</definedName>
    <definedName name="Z_72CA480C_2B28_436E_AF0E_48BD661063A7_.wvu.PrintTitles" localSheetId="1" hidden="1">Ամփոփաթերթ_1!$4:$5</definedName>
    <definedName name="Z_72CA480C_2B28_436E_AF0E_48BD661063A7_.wvu.PrintTitles" localSheetId="2" hidden="1">Ամփոփաթերթ_2!$4:$5</definedName>
    <definedName name="Z_7A7AF4A4_DDD2_4E9C_B83F_F381AAAF3D15_.wvu.Cols" localSheetId="1" hidden="1">Ամփոփաթերթ_1!$S:$T</definedName>
    <definedName name="Z_7A7AF4A4_DDD2_4E9C_B83F_F381AAAF3D15_.wvu.Cols" localSheetId="2" hidden="1">Ամփոփաթերթ_2!$S:$T</definedName>
    <definedName name="Z_7A7AF4A4_DDD2_4E9C_B83F_F381AAAF3D15_.wvu.Cols" localSheetId="3" hidden="1">հանրայինքննարկում!$S:$T</definedName>
    <definedName name="Z_7A7AF4A4_DDD2_4E9C_B83F_F381AAAF3D15_.wvu.PrintArea" localSheetId="1" hidden="1">Ամփոփաթերթ_1!$B$3:$U$7</definedName>
    <definedName name="Z_7A7AF4A4_DDD2_4E9C_B83F_F381AAAF3D15_.wvu.PrintArea" localSheetId="2" hidden="1">Ամփոփաթերթ_2!$B$3:$U$7</definedName>
    <definedName name="Z_7A7AF4A4_DDD2_4E9C_B83F_F381AAAF3D15_.wvu.PrintTitles" localSheetId="1" hidden="1">Ամփոփաթերթ_1!$4:$5</definedName>
    <definedName name="Z_7A7AF4A4_DDD2_4E9C_B83F_F381AAAF3D15_.wvu.PrintTitles" localSheetId="2" hidden="1">Ամփոփաթերթ_2!$4:$5</definedName>
    <definedName name="Z_7D7A243A_D573_4BDF_824D_485CBCD1F4C4_.wvu.Cols" localSheetId="1" hidden="1">Ամփոփաթերթ_1!$S:$T</definedName>
    <definedName name="Z_7D7A243A_D573_4BDF_824D_485CBCD1F4C4_.wvu.Cols" localSheetId="2" hidden="1">Ամփոփաթերթ_2!$S:$T</definedName>
    <definedName name="Z_7D7A243A_D573_4BDF_824D_485CBCD1F4C4_.wvu.Cols" localSheetId="3" hidden="1">հանրայինքննարկում!$S:$T</definedName>
    <definedName name="Z_7D7A243A_D573_4BDF_824D_485CBCD1F4C4_.wvu.PrintArea" localSheetId="1" hidden="1">Ամփոփաթերթ_1!$B$3:$U$7</definedName>
    <definedName name="Z_7D7A243A_D573_4BDF_824D_485CBCD1F4C4_.wvu.PrintArea" localSheetId="2" hidden="1">Ամփոփաթերթ_2!$B$3:$U$7</definedName>
    <definedName name="Z_7D7A243A_D573_4BDF_824D_485CBCD1F4C4_.wvu.PrintTitles" localSheetId="1" hidden="1">Ամփոփաթերթ_1!$4:$5</definedName>
    <definedName name="Z_7D7A243A_D573_4BDF_824D_485CBCD1F4C4_.wvu.PrintTitles" localSheetId="2" hidden="1">Ամփոփաթերթ_2!$4:$5</definedName>
    <definedName name="Z_81BE598F_89AA_4EAF_829C_AEA2D94C5C42_.wvu.Cols" localSheetId="1" hidden="1">Ամփոփաթերթ_1!$S:$T</definedName>
    <definedName name="Z_81BE598F_89AA_4EAF_829C_AEA2D94C5C42_.wvu.Cols" localSheetId="2" hidden="1">Ամփոփաթերթ_2!$S:$T</definedName>
    <definedName name="Z_81BE598F_89AA_4EAF_829C_AEA2D94C5C42_.wvu.Cols" localSheetId="3" hidden="1">հանրայինքննարկում!$S:$T</definedName>
    <definedName name="Z_81BE598F_89AA_4EAF_829C_AEA2D94C5C42_.wvu.PrintArea" localSheetId="1" hidden="1">Ամփոփաթերթ_1!$B$3:$U$7</definedName>
    <definedName name="Z_81BE598F_89AA_4EAF_829C_AEA2D94C5C42_.wvu.PrintArea" localSheetId="2" hidden="1">Ամփոփաթերթ_2!$B$3:$U$7</definedName>
    <definedName name="Z_81BE598F_89AA_4EAF_829C_AEA2D94C5C42_.wvu.PrintTitles" localSheetId="1" hidden="1">Ամփոփաթերթ_1!$4:$5</definedName>
    <definedName name="Z_81BE598F_89AA_4EAF_829C_AEA2D94C5C42_.wvu.PrintTitles" localSheetId="2" hidden="1">Ամփոփաթերթ_2!$4:$5</definedName>
    <definedName name="Z_822A0D8E_F4B2_44EC_8DD2_390DFF7557E5_.wvu.Cols" localSheetId="1" hidden="1">Ամփոփաթերթ_1!$S:$T</definedName>
    <definedName name="Z_822A0D8E_F4B2_44EC_8DD2_390DFF7557E5_.wvu.Cols" localSheetId="2" hidden="1">Ամփոփաթերթ_2!$S:$T</definedName>
    <definedName name="Z_822A0D8E_F4B2_44EC_8DD2_390DFF7557E5_.wvu.Cols" localSheetId="3" hidden="1">հանրայինքննարկում!$S:$T</definedName>
    <definedName name="Z_822A0D8E_F4B2_44EC_8DD2_390DFF7557E5_.wvu.PrintArea" localSheetId="1" hidden="1">Ամփոփաթերթ_1!$B$3:$U$7</definedName>
    <definedName name="Z_822A0D8E_F4B2_44EC_8DD2_390DFF7557E5_.wvu.PrintArea" localSheetId="2" hidden="1">Ամփոփաթերթ_2!$B$3:$U$7</definedName>
    <definedName name="Z_822A0D8E_F4B2_44EC_8DD2_390DFF7557E5_.wvu.PrintTitles" localSheetId="1" hidden="1">Ամփոփաթերթ_1!$4:$5</definedName>
    <definedName name="Z_822A0D8E_F4B2_44EC_8DD2_390DFF7557E5_.wvu.PrintTitles" localSheetId="2" hidden="1">Ամփոփաթերթ_2!$4:$5</definedName>
    <definedName name="Z_89FE2AB8_B011_42F1_967A_65835B8522ED_.wvu.Cols" localSheetId="1" hidden="1">Ամփոփաթերթ_1!$S:$T</definedName>
    <definedName name="Z_89FE2AB8_B011_42F1_967A_65835B8522ED_.wvu.Cols" localSheetId="2" hidden="1">Ամփոփաթերթ_2!$S:$T</definedName>
    <definedName name="Z_89FE2AB8_B011_42F1_967A_65835B8522ED_.wvu.Cols" localSheetId="3" hidden="1">հանրայինքննարկում!$S:$T</definedName>
    <definedName name="Z_89FE2AB8_B011_42F1_967A_65835B8522ED_.wvu.PrintArea" localSheetId="1" hidden="1">Ամփոփաթերթ_1!$B$3:$U$7</definedName>
    <definedName name="Z_89FE2AB8_B011_42F1_967A_65835B8522ED_.wvu.PrintArea" localSheetId="2" hidden="1">Ամփոփաթերթ_2!$B$3:$U$7</definedName>
    <definedName name="Z_89FE2AB8_B011_42F1_967A_65835B8522ED_.wvu.PrintTitles" localSheetId="1" hidden="1">Ամփոփաթերթ_1!$4:$5</definedName>
    <definedName name="Z_89FE2AB8_B011_42F1_967A_65835B8522ED_.wvu.PrintTitles" localSheetId="2" hidden="1">Ամփոփաթերթ_2!$4:$5</definedName>
    <definedName name="Z_8F599A22_4006_459C_B195_D20DF4812314_.wvu.Cols" localSheetId="1" hidden="1">Ամփոփաթերթ_1!$S:$T</definedName>
    <definedName name="Z_8F599A22_4006_459C_B195_D20DF4812314_.wvu.Cols" localSheetId="2" hidden="1">Ամփոփաթերթ_2!$S:$T</definedName>
    <definedName name="Z_8F599A22_4006_459C_B195_D20DF4812314_.wvu.Cols" localSheetId="3" hidden="1">հանրայինքննարկում!$S:$T</definedName>
    <definedName name="Z_8F599A22_4006_459C_B195_D20DF4812314_.wvu.PrintArea" localSheetId="1" hidden="1">Ամփոփաթերթ_1!$B$3:$U$7</definedName>
    <definedName name="Z_8F599A22_4006_459C_B195_D20DF4812314_.wvu.PrintArea" localSheetId="2" hidden="1">Ամփոփաթերթ_2!$B$3:$U$7</definedName>
    <definedName name="Z_8F599A22_4006_459C_B195_D20DF4812314_.wvu.PrintTitles" localSheetId="1" hidden="1">Ամփոփաթերթ_1!$4:$5</definedName>
    <definedName name="Z_8F599A22_4006_459C_B195_D20DF4812314_.wvu.PrintTitles" localSheetId="2" hidden="1">Ամփոփաթերթ_2!$4:$5</definedName>
    <definedName name="Z_925157F8_AC30_4899_83AA_F1A67B2AACC9_.wvu.Cols" localSheetId="1" hidden="1">Ամփոփաթերթ_1!$S:$T</definedName>
    <definedName name="Z_925157F8_AC30_4899_83AA_F1A67B2AACC9_.wvu.Cols" localSheetId="2" hidden="1">Ամփոփաթերթ_2!$S:$T</definedName>
    <definedName name="Z_925157F8_AC30_4899_83AA_F1A67B2AACC9_.wvu.Cols" localSheetId="3" hidden="1">հանրայինքննարկում!$S:$T</definedName>
    <definedName name="Z_925157F8_AC30_4899_83AA_F1A67B2AACC9_.wvu.PrintArea" localSheetId="1" hidden="1">Ամփոփաթերթ_1!$B$3:$U$7</definedName>
    <definedName name="Z_925157F8_AC30_4899_83AA_F1A67B2AACC9_.wvu.PrintArea" localSheetId="2" hidden="1">Ամփոփաթերթ_2!$B$3:$U$7</definedName>
    <definedName name="Z_925157F8_AC30_4899_83AA_F1A67B2AACC9_.wvu.PrintTitles" localSheetId="1" hidden="1">Ամփոփաթերթ_1!$4:$5</definedName>
    <definedName name="Z_925157F8_AC30_4899_83AA_F1A67B2AACC9_.wvu.PrintTitles" localSheetId="2" hidden="1">Ամփոփաթերթ_2!$4:$5</definedName>
    <definedName name="Z_934902FD_2F7D_41B1_AD08_F8C39638FB66_.wvu.Cols" localSheetId="1" hidden="1">Ամփոփաթերթ_1!$S:$T</definedName>
    <definedName name="Z_934902FD_2F7D_41B1_AD08_F8C39638FB66_.wvu.Cols" localSheetId="2" hidden="1">Ամփոփաթերթ_2!$S:$T</definedName>
    <definedName name="Z_934902FD_2F7D_41B1_AD08_F8C39638FB66_.wvu.Cols" localSheetId="3" hidden="1">հանրայինքննարկում!$S:$T</definedName>
    <definedName name="Z_934902FD_2F7D_41B1_AD08_F8C39638FB66_.wvu.PrintArea" localSheetId="1" hidden="1">Ամփոփաթերթ_1!$B$3:$U$7</definedName>
    <definedName name="Z_934902FD_2F7D_41B1_AD08_F8C39638FB66_.wvu.PrintArea" localSheetId="2" hidden="1">Ամփոփաթերթ_2!$B$3:$U$7</definedName>
    <definedName name="Z_934902FD_2F7D_41B1_AD08_F8C39638FB66_.wvu.PrintTitles" localSheetId="1" hidden="1">Ամփոփաթերթ_1!$4:$5</definedName>
    <definedName name="Z_934902FD_2F7D_41B1_AD08_F8C39638FB66_.wvu.PrintTitles" localSheetId="2" hidden="1">Ամփոփաթերթ_2!$4:$5</definedName>
    <definedName name="Z_9FA25C16_123B_40D1_930B_7077D5238CEC_.wvu.Cols" localSheetId="1" hidden="1">Ամփոփաթերթ_1!$S:$T</definedName>
    <definedName name="Z_9FA25C16_123B_40D1_930B_7077D5238CEC_.wvu.Cols" localSheetId="2" hidden="1">Ամփոփաթերթ_2!$S:$T</definedName>
    <definedName name="Z_9FA25C16_123B_40D1_930B_7077D5238CEC_.wvu.Cols" localSheetId="3" hidden="1">հանրայինքննարկում!$S:$T</definedName>
    <definedName name="Z_9FA25C16_123B_40D1_930B_7077D5238CEC_.wvu.PrintArea" localSheetId="1" hidden="1">Ամփոփաթերթ_1!$B$3:$U$7</definedName>
    <definedName name="Z_9FA25C16_123B_40D1_930B_7077D5238CEC_.wvu.PrintArea" localSheetId="2" hidden="1">Ամփոփաթերթ_2!$B$3:$U$7</definedName>
    <definedName name="Z_9FA25C16_123B_40D1_930B_7077D5238CEC_.wvu.PrintTitles" localSheetId="1" hidden="1">Ամփոփաթերթ_1!$4:$5</definedName>
    <definedName name="Z_9FA25C16_123B_40D1_930B_7077D5238CEC_.wvu.PrintTitles" localSheetId="2" hidden="1">Ամփոփաթերթ_2!$4:$5</definedName>
    <definedName name="Z_B2F31B1C_5640_4C4F_B3A7_102EB9A9C489_.wvu.Cols" localSheetId="1" hidden="1">Ամփոփաթերթ_1!$S:$T</definedName>
    <definedName name="Z_B2F31B1C_5640_4C4F_B3A7_102EB9A9C489_.wvu.Cols" localSheetId="2" hidden="1">Ամփոփաթերթ_2!$S:$T</definedName>
    <definedName name="Z_B2F31B1C_5640_4C4F_B3A7_102EB9A9C489_.wvu.Cols" localSheetId="3" hidden="1">հանրայինքննարկում!$S:$T</definedName>
    <definedName name="Z_B2F31B1C_5640_4C4F_B3A7_102EB9A9C489_.wvu.PrintArea" localSheetId="1" hidden="1">Ամփոփաթերթ_1!$B$3:$U$7</definedName>
    <definedName name="Z_B2F31B1C_5640_4C4F_B3A7_102EB9A9C489_.wvu.PrintArea" localSheetId="2" hidden="1">Ամփոփաթերթ_2!$B$3:$U$7</definedName>
    <definedName name="Z_B2F31B1C_5640_4C4F_B3A7_102EB9A9C489_.wvu.PrintTitles" localSheetId="1" hidden="1">Ամփոփաթերթ_1!$4:$5</definedName>
    <definedName name="Z_B2F31B1C_5640_4C4F_B3A7_102EB9A9C489_.wvu.PrintTitles" localSheetId="2" hidden="1">Ամփոփաթերթ_2!$4:$5</definedName>
    <definedName name="Z_B8A5CB8B_C926_4DF6_BAB8_93C096809151_.wvu.Cols" localSheetId="1" hidden="1">Ամփոփաթերթ_1!$S:$T</definedName>
    <definedName name="Z_B8A5CB8B_C926_4DF6_BAB8_93C096809151_.wvu.Cols" localSheetId="2" hidden="1">Ամփոփաթերթ_2!$S:$T</definedName>
    <definedName name="Z_B8A5CB8B_C926_4DF6_BAB8_93C096809151_.wvu.Cols" localSheetId="3" hidden="1">հանրայինքննարկում!$S:$T</definedName>
    <definedName name="Z_B8A5CB8B_C926_4DF6_BAB8_93C096809151_.wvu.PrintArea" localSheetId="1" hidden="1">Ամփոփաթերթ_1!$B$3:$U$7</definedName>
    <definedName name="Z_B8A5CB8B_C926_4DF6_BAB8_93C096809151_.wvu.PrintArea" localSheetId="2" hidden="1">Ամփոփաթերթ_2!$B$3:$U$7</definedName>
    <definedName name="Z_B8A5CB8B_C926_4DF6_BAB8_93C096809151_.wvu.PrintTitles" localSheetId="1" hidden="1">Ամփոփաթերթ_1!$4:$5</definedName>
    <definedName name="Z_B8A5CB8B_C926_4DF6_BAB8_93C096809151_.wvu.PrintTitles" localSheetId="2" hidden="1">Ամփոփաթերթ_2!$4:$5</definedName>
    <definedName name="Z_BB672B35_BB5B_4303_848A_C6E9C3F226CA_.wvu.Cols" localSheetId="1" hidden="1">Ամփոփաթերթ_1!$S:$T</definedName>
    <definedName name="Z_BB672B35_BB5B_4303_848A_C6E9C3F226CA_.wvu.Cols" localSheetId="2" hidden="1">Ամփոփաթերթ_2!$S:$T</definedName>
    <definedName name="Z_BB672B35_BB5B_4303_848A_C6E9C3F226CA_.wvu.Cols" localSheetId="3" hidden="1">հանրայինքննարկում!$S:$T</definedName>
    <definedName name="Z_BB672B35_BB5B_4303_848A_C6E9C3F226CA_.wvu.PrintArea" localSheetId="1" hidden="1">Ամփոփաթերթ_1!$B$3:$U$7</definedName>
    <definedName name="Z_BB672B35_BB5B_4303_848A_C6E9C3F226CA_.wvu.PrintArea" localSheetId="2" hidden="1">Ամփոփաթերթ_2!$B$3:$U$7</definedName>
    <definedName name="Z_BB672B35_BB5B_4303_848A_C6E9C3F226CA_.wvu.PrintTitles" localSheetId="1" hidden="1">Ամփոփաթերթ_1!$4:$5</definedName>
    <definedName name="Z_BB672B35_BB5B_4303_848A_C6E9C3F226CA_.wvu.PrintTitles" localSheetId="2" hidden="1">Ամփոփաթերթ_2!$4:$5</definedName>
    <definedName name="Z_C1847EEF_C39D_4224_A16F_6098F8B4214B_.wvu.Cols" localSheetId="1" hidden="1">Ամփոփաթերթ_1!$S:$T</definedName>
    <definedName name="Z_C1847EEF_C39D_4224_A16F_6098F8B4214B_.wvu.Cols" localSheetId="2" hidden="1">Ամփոփաթերթ_2!$S:$T</definedName>
    <definedName name="Z_C1847EEF_C39D_4224_A16F_6098F8B4214B_.wvu.Cols" localSheetId="3" hidden="1">հանրայինքննարկում!$S:$T</definedName>
    <definedName name="Z_C1847EEF_C39D_4224_A16F_6098F8B4214B_.wvu.PrintArea" localSheetId="1" hidden="1">Ամփոփաթերթ_1!$B$3:$U$7</definedName>
    <definedName name="Z_C1847EEF_C39D_4224_A16F_6098F8B4214B_.wvu.PrintArea" localSheetId="2" hidden="1">Ամփոփաթերթ_2!$B$3:$U$7</definedName>
    <definedName name="Z_C1847EEF_C39D_4224_A16F_6098F8B4214B_.wvu.PrintTitles" localSheetId="1" hidden="1">Ամփոփաթերթ_1!$4:$5</definedName>
    <definedName name="Z_C1847EEF_C39D_4224_A16F_6098F8B4214B_.wvu.PrintTitles" localSheetId="2" hidden="1">Ամփոփաթերթ_2!$4:$5</definedName>
    <definedName name="Z_C1AFCC78_61A1_4057_9C66_C1C7FC04F071_.wvu.Cols" localSheetId="1" hidden="1">Ամփոփաթերթ_1!$S:$T</definedName>
    <definedName name="Z_C1AFCC78_61A1_4057_9C66_C1C7FC04F071_.wvu.Cols" localSheetId="2" hidden="1">Ամփոփաթերթ_2!$S:$T</definedName>
    <definedName name="Z_C1AFCC78_61A1_4057_9C66_C1C7FC04F071_.wvu.Cols" localSheetId="3" hidden="1">հանրայինքննարկում!$S:$T</definedName>
    <definedName name="Z_C1AFCC78_61A1_4057_9C66_C1C7FC04F071_.wvu.PrintArea" localSheetId="1" hidden="1">Ամփոփաթերթ_1!$B$3:$U$7</definedName>
    <definedName name="Z_C1AFCC78_61A1_4057_9C66_C1C7FC04F071_.wvu.PrintArea" localSheetId="2" hidden="1">Ամփոփաթերթ_2!$B$3:$U$7</definedName>
    <definedName name="Z_C1AFCC78_61A1_4057_9C66_C1C7FC04F071_.wvu.PrintTitles" localSheetId="1" hidden="1">Ամփոփաթերթ_1!$4:$5</definedName>
    <definedName name="Z_C1AFCC78_61A1_4057_9C66_C1C7FC04F071_.wvu.PrintTitles" localSheetId="2" hidden="1">Ամփոփաթերթ_2!$4:$5</definedName>
    <definedName name="Z_CEF9C287_0DD4_4131_90E8_5358E3BECBCC_.wvu.Cols" localSheetId="1" hidden="1">Ամփոփաթերթ_1!$S:$T</definedName>
    <definedName name="Z_CEF9C287_0DD4_4131_90E8_5358E3BECBCC_.wvu.Cols" localSheetId="2" hidden="1">Ամփոփաթերթ_2!$S:$T</definedName>
    <definedName name="Z_CEF9C287_0DD4_4131_90E8_5358E3BECBCC_.wvu.Cols" localSheetId="3" hidden="1">հանրայինքննարկում!$S:$T</definedName>
    <definedName name="Z_CEF9C287_0DD4_4131_90E8_5358E3BECBCC_.wvu.PrintArea" localSheetId="1" hidden="1">Ամփոփաթերթ_1!$B$3:$U$7</definedName>
    <definedName name="Z_CEF9C287_0DD4_4131_90E8_5358E3BECBCC_.wvu.PrintArea" localSheetId="2" hidden="1">Ամփոփաթերթ_2!$B$3:$U$7</definedName>
    <definedName name="Z_CEF9C287_0DD4_4131_90E8_5358E3BECBCC_.wvu.PrintTitles" localSheetId="1" hidden="1">Ամփոփաթերթ_1!$4:$5</definedName>
    <definedName name="Z_CEF9C287_0DD4_4131_90E8_5358E3BECBCC_.wvu.PrintTitles" localSheetId="2" hidden="1">Ամփոփաթերթ_2!$4:$5</definedName>
    <definedName name="Z_D3CEDB57_BC15_4457_B43F_E26096764FC8_.wvu.Cols" localSheetId="1" hidden="1">Ամփոփաթերթ_1!$S:$T</definedName>
    <definedName name="Z_D3CEDB57_BC15_4457_B43F_E26096764FC8_.wvu.Cols" localSheetId="2" hidden="1">Ամփոփաթերթ_2!$S:$T</definedName>
    <definedName name="Z_D3CEDB57_BC15_4457_B43F_E26096764FC8_.wvu.Cols" localSheetId="3" hidden="1">հանրայինքննարկում!$S:$T</definedName>
    <definedName name="Z_D3CEDB57_BC15_4457_B43F_E26096764FC8_.wvu.PrintArea" localSheetId="1" hidden="1">Ամփոփաթերթ_1!$B$3:$U$7</definedName>
    <definedName name="Z_D3CEDB57_BC15_4457_B43F_E26096764FC8_.wvu.PrintArea" localSheetId="2" hidden="1">Ամփոփաթերթ_2!$B$3:$U$7</definedName>
    <definedName name="Z_D3CEDB57_BC15_4457_B43F_E26096764FC8_.wvu.PrintTitles" localSheetId="1" hidden="1">Ամփոփաթերթ_1!$4:$5</definedName>
    <definedName name="Z_D3CEDB57_BC15_4457_B43F_E26096764FC8_.wvu.PrintTitles" localSheetId="2" hidden="1">Ամփոփաթերթ_2!$4:$5</definedName>
    <definedName name="Z_E118309A_6BAF_4BD0_9EE0_8E7FF1B711D9_.wvu.Cols" localSheetId="1" hidden="1">Ամփոփաթերթ_1!$S:$T</definedName>
    <definedName name="Z_E118309A_6BAF_4BD0_9EE0_8E7FF1B711D9_.wvu.Cols" localSheetId="2" hidden="1">Ամփոփաթերթ_2!$S:$T</definedName>
    <definedName name="Z_E118309A_6BAF_4BD0_9EE0_8E7FF1B711D9_.wvu.Cols" localSheetId="3" hidden="1">հանրայինքննարկում!$S:$T</definedName>
    <definedName name="Z_E118309A_6BAF_4BD0_9EE0_8E7FF1B711D9_.wvu.PrintArea" localSheetId="1" hidden="1">Ամփոփաթերթ_1!$B$3:$U$7</definedName>
    <definedName name="Z_E118309A_6BAF_4BD0_9EE0_8E7FF1B711D9_.wvu.PrintArea" localSheetId="2" hidden="1">Ամփոփաթերթ_2!$B$3:$U$7</definedName>
    <definedName name="Z_E118309A_6BAF_4BD0_9EE0_8E7FF1B711D9_.wvu.PrintTitles" localSheetId="1" hidden="1">Ամփոփաթերթ_1!$4:$5</definedName>
    <definedName name="Z_E118309A_6BAF_4BD0_9EE0_8E7FF1B711D9_.wvu.PrintTitles" localSheetId="2" hidden="1">Ամփոփաթերթ_2!$4:$5</definedName>
    <definedName name="Z_E9DEBE91_277F_4A91_AA6F_5113657D321C_.wvu.Cols" localSheetId="1" hidden="1">Ամփոփաթերթ_1!$S:$T</definedName>
    <definedName name="Z_E9DEBE91_277F_4A91_AA6F_5113657D321C_.wvu.Cols" localSheetId="2" hidden="1">Ամփոփաթերթ_2!$S:$T</definedName>
    <definedName name="Z_E9DEBE91_277F_4A91_AA6F_5113657D321C_.wvu.Cols" localSheetId="3" hidden="1">հանրայինքննարկում!$S:$T</definedName>
    <definedName name="Z_E9DEBE91_277F_4A91_AA6F_5113657D321C_.wvu.PrintArea" localSheetId="1" hidden="1">Ամփոփաթերթ_1!$B$3:$U$7</definedName>
    <definedName name="Z_E9DEBE91_277F_4A91_AA6F_5113657D321C_.wvu.PrintArea" localSheetId="2" hidden="1">Ամփոփաթերթ_2!$B$3:$U$7</definedName>
    <definedName name="Z_E9DEBE91_277F_4A91_AA6F_5113657D321C_.wvu.PrintTitles" localSheetId="1" hidden="1">Ամփոփաթերթ_1!$4:$5</definedName>
    <definedName name="Z_E9DEBE91_277F_4A91_AA6F_5113657D321C_.wvu.PrintTitles" localSheetId="2" hidden="1">Ամփոփաթերթ_2!$4:$5</definedName>
    <definedName name="Z_EB4532D1_4B6E_4927_81BE_DAB09E726A7B_.wvu.Cols" localSheetId="1" hidden="1">Ամփոփաթերթ_1!$S:$T</definedName>
    <definedName name="Z_EB4532D1_4B6E_4927_81BE_DAB09E726A7B_.wvu.Cols" localSheetId="2" hidden="1">Ամփոփաթերթ_2!$S:$T</definedName>
    <definedName name="Z_EB4532D1_4B6E_4927_81BE_DAB09E726A7B_.wvu.Cols" localSheetId="3" hidden="1">հանրայինքննարկում!$S:$T</definedName>
    <definedName name="Z_EB4532D1_4B6E_4927_81BE_DAB09E726A7B_.wvu.PrintArea" localSheetId="1" hidden="1">Ամփոփաթերթ_1!$B$3:$U$7</definedName>
    <definedName name="Z_EB4532D1_4B6E_4927_81BE_DAB09E726A7B_.wvu.PrintArea" localSheetId="2" hidden="1">Ամփոփաթերթ_2!$B$3:$U$7</definedName>
    <definedName name="Z_EB4532D1_4B6E_4927_81BE_DAB09E726A7B_.wvu.PrintTitles" localSheetId="1" hidden="1">Ամփոփաթերթ_1!$4:$5</definedName>
    <definedName name="Z_EB4532D1_4B6E_4927_81BE_DAB09E726A7B_.wvu.PrintTitles" localSheetId="2" hidden="1">Ամփոփաթերթ_2!$4:$5</definedName>
    <definedName name="Z_ED91470A_17B8_4E82_A7D8_75F48D11FBAD_.wvu.Cols" localSheetId="1" hidden="1">Ամփոփաթերթ_1!$S:$T</definedName>
    <definedName name="Z_ED91470A_17B8_4E82_A7D8_75F48D11FBAD_.wvu.Cols" localSheetId="2" hidden="1">Ամփոփաթերթ_2!$S:$T</definedName>
    <definedName name="Z_ED91470A_17B8_4E82_A7D8_75F48D11FBAD_.wvu.Cols" localSheetId="3" hidden="1">հանրայինքննարկում!$S:$T</definedName>
    <definedName name="Z_ED91470A_17B8_4E82_A7D8_75F48D11FBAD_.wvu.PrintArea" localSheetId="1" hidden="1">Ամփոփաթերթ_1!$B$3:$U$7</definedName>
    <definedName name="Z_ED91470A_17B8_4E82_A7D8_75F48D11FBAD_.wvu.PrintArea" localSheetId="2" hidden="1">Ամփոփաթերթ_2!$B$3:$U$7</definedName>
    <definedName name="Z_ED91470A_17B8_4E82_A7D8_75F48D11FBAD_.wvu.PrintTitles" localSheetId="1" hidden="1">Ամփոփաթերթ_1!$4:$5</definedName>
    <definedName name="Z_ED91470A_17B8_4E82_A7D8_75F48D11FBAD_.wvu.PrintTitles" localSheetId="2" hidden="1">Ամփոփաթերթ_2!$4:$5</definedName>
    <definedName name="_xlnm.Print_Titles" localSheetId="1">Ամփոփաթերթ_1!$4:$5</definedName>
    <definedName name="_xlnm.Print_Titles" localSheetId="2">Ամփոփաթերթ_2!$4:$5</definedName>
    <definedName name="_xlnm.Print_Area" localSheetId="1">Ամփոփաթերթ_1!$B$3:$U$7</definedName>
    <definedName name="_xlnm.Print_Area" localSheetId="2">Ամփոփաթերթ_2!$B$3:$U$7</definedName>
  </definedNames>
  <calcPr calcId="162913"/>
  <customWorkbookViews>
    <customWorkbookView name="Naira Sukhudyan - Личное представление" guid="{8F599A22-4006-459C-B195-D20DF4812314}" mergeInterval="0" personalView="1" maximized="1" windowWidth="1916" windowHeight="807" tabRatio="584" activeSheetId="1"/>
    <customWorkbookView name="Marine Gochumyan - Personal View" guid="{C1847EEF-C39D-4224-A16F-6098F8B4214B}" mergeInterval="0" personalView="1" maximized="1" windowWidth="1916" windowHeight="775" tabRatio="584" activeSheetId="1"/>
    <customWorkbookView name="Ruzanna Gabrielyan - Personal View" guid="{01CB58A5-26D0-46BD-B29D-821AF0761C0F}" mergeInterval="0" personalView="1" maximized="1" xWindow="-8" yWindow="-8" windowWidth="1936" windowHeight="1056" tabRatio="584" activeSheetId="1"/>
    <customWorkbookView name="Արաիկ Եսայան - Personal View" guid="{7D7A243A-D573-4BDF-824D-485CBCD1F4C4}" mergeInterval="0" personalView="1" maximized="1" xWindow="-8" yWindow="-8" windowWidth="1936" windowHeight="1056" tabRatio="584" activeSheetId="1"/>
    <customWorkbookView name="Hrayr Yesayan - Personal View" guid="{822A0D8E-F4B2-44EC-8DD2-390DFF7557E5}" mergeInterval="0" personalView="1" maximized="1" xWindow="-8" yWindow="-8" windowWidth="1936" windowHeight="1056" tabRatio="584" activeSheetId="1"/>
    <customWorkbookView name="Մարինե Մադոյան - Personal View" guid="{925157F8-AC30-4899-83AA-F1A67B2AACC9}" mergeInterval="0" personalView="1" maximized="1" xWindow="-8" yWindow="-8" windowWidth="1936" windowHeight="1056" tabRatio="584" activeSheetId="1" showComments="commIndAndComment"/>
    <customWorkbookView name="Gyulnara Grigoryan - Personal View" guid="{E9DEBE91-277F-4A91-AA6F-5113657D321C}" mergeInterval="0" personalView="1" maximized="1" xWindow="-8" yWindow="-8" windowWidth="1936" windowHeight="1056" tabRatio="584" activeSheetId="1"/>
    <customWorkbookView name="Narine Norekyan - Personal View" guid="{ED91470A-17B8-4E82-A7D8-75F48D11FBAD}" mergeInterval="0" personalView="1" maximized="1" showHorizontalScroll="0" showVerticalScroll="0" xWindow="-8" yWindow="-8" windowWidth="1936" windowHeight="1056" tabRatio="584" activeSheetId="1"/>
    <customWorkbookView name="Anna Ananikyan - Personal View" guid="{2EE3DCEF-B1C0-47B7-998D-B6FED04F37B9}" mergeInterval="0" personalView="1" maximized="1" showHorizontalScroll="0" showVerticalScroll="0" xWindow="-8" yWindow="-8" windowWidth="1936" windowHeight="1056" tabRatio="584" activeSheetId="1"/>
    <customWorkbookView name="Karine Khojabekyan - Personal View" guid="{EB4532D1-4B6E-4927-81BE-DAB09E726A7B}" mergeInterval="0" personalView="1" showHorizontalScroll="0" showVerticalScroll="0" xWindow="10" windowWidth="1919" windowHeight="1038" tabRatio="584" activeSheetId="1"/>
    <customWorkbookView name="Ani Mirzoyan - Personal View" guid="{81BE598F-89AA-4EAF-829C-AEA2D94C5C42}" mergeInterval="0" personalView="1" windowWidth="1920" windowHeight="1040" tabRatio="584" activeSheetId="1"/>
    <customWorkbookView name="Vahe Asryan - Personal View" guid="{4C2C35ED-0976-4D82-AF34-2ED00BBEEC80}" mergeInterval="0" personalView="1" maximized="1" xWindow="-8" yWindow="-8" windowWidth="1936" windowHeight="1056" tabRatio="584" activeSheetId="1"/>
    <customWorkbookView name="Eduard Bagdasaryan - Personal View" guid="{CEF9C287-0DD4-4131-90E8-5358E3BECBCC}" mergeInterval="0" personalView="1" maximized="1" xWindow="-8" yWindow="-8" windowWidth="1936" windowHeight="1056" tabRatio="584" activeSheetId="1"/>
    <customWorkbookView name="Susanna Karapetyan - Personal View" guid="{89FE2AB8-B011-42F1-967A-65835B8522ED}" mergeInterval="0" personalView="1" maximized="1" xWindow="-8" yWindow="-8" windowWidth="1936" windowHeight="1056" tabRatio="584" activeSheetId="1"/>
    <customWorkbookView name="Karen Tovmasyan - Personal View" guid="{7A7AF4A4-DDD2-4E9C-B83F-F381AAAF3D15}" mergeInterval="0" personalView="1" maximized="1" xWindow="-8" yWindow="-8" windowWidth="1616" windowHeight="876" tabRatio="584" activeSheetId="1"/>
    <customWorkbookView name="Sergey Santrosyan - Personal View" guid="{BB672B35-BB5B-4303-848A-C6E9C3F226CA}" mergeInterval="0" personalView="1" maximized="1" xWindow="-8" yWindow="-8" windowWidth="1936" windowHeight="1056" tabRatio="584" activeSheetId="1"/>
    <customWorkbookView name="Heghine Hambardzumyan - Personal View" guid="{3366229F-0FE5-4C02-B1D7-84B339C9DD36}" mergeInterval="0" personalView="1" maximized="1" xWindow="-8" yWindow="-8" windowWidth="1936" windowHeight="1056" tabRatio="584" activeSheetId="1"/>
    <customWorkbookView name="Svetlana Sukiasyan - Personal View" guid="{9FA25C16-123B-40D1-930B-7077D5238CEC}" mergeInterval="0" personalView="1" maximized="1" xWindow="-8" yWindow="-8" windowWidth="1936" windowHeight="1056" tabRatio="584" activeSheetId="1"/>
    <customWorkbookView name="Arusyak Hovhannisyan - Personal View" guid="{72CA480C-2B28-436E-AF0E-48BD661063A7}" mergeInterval="0" personalView="1" windowWidth="1920" windowHeight="1040" tabRatio="584" activeSheetId="1"/>
    <customWorkbookView name="Artak Karapetyan - Personal View" guid="{D3CEDB57-BC15-4457-B43F-E26096764FC8}" mergeInterval="0" personalView="1" maximized="1" xWindow="-8" yWindow="-8" windowWidth="1936" windowHeight="1056" tabRatio="584" activeSheetId="1"/>
    <customWorkbookView name="Sveta Harosyan - Personal View" guid="{C1AFCC78-61A1-4057-9C66-C1C7FC04F071}" mergeInterval="0" personalView="1" maximized="1" windowWidth="1916" windowHeight="854" tabRatio="584" activeSheetId="1" showComments="commIndAndComment"/>
    <customWorkbookView name="Susanna Sargsyan - Personal View" guid="{B2F31B1C-5640-4C4F-B3A7-102EB9A9C489}" mergeInterval="0" personalView="1" maximized="1" xWindow="-8" yWindow="-8" windowWidth="1936" windowHeight="1056" tabRatio="584" activeSheetId="1"/>
    <customWorkbookView name="Anna Ohanyan - Personal View" guid="{B8A5CB8B-C926-4DF6-BAB8-93C096809151}" mergeInterval="0" personalView="1" maximized="1" showHorizontalScroll="0" showVerticalScroll="0" showSheetTabs="0" xWindow="-8" yWindow="-8" windowWidth="1936" windowHeight="1056" tabRatio="584" activeSheetId="1"/>
    <customWorkbookView name="Tamara Javadyan - Personal View" guid="{3E147793-FE09-41F9-817D-F6A109EC65B6}" mergeInterval="0" personalView="1" maximized="1" showHorizontalScroll="0" showVerticalScroll="0" xWindow="-8" yWindow="-8" windowWidth="1936" windowHeight="1056" tabRatio="584" activeSheetId="1"/>
    <customWorkbookView name="Armenuhi Hakobyan - Personal View" guid="{934902FD-2F7D-41B1-AD08-F8C39638FB66}" mergeInterval="0" personalView="1" maximized="1" showHorizontalScroll="0" showVerticalScroll="0" xWindow="-8" yWindow="-8" windowWidth="1936" windowHeight="1056" tabRatio="584" activeSheetId="1"/>
    <customWorkbookView name="Jora Asatryan - Personal View" guid="{E118309A-6BAF-4BD0-9EE0-8E7FF1B711D9}" mergeInterval="0" personalView="1" windowWidth="1920" windowHeight="1001" tabRatio="584" activeSheetId="1"/>
  </customWorkbookViews>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H20" i="4" l="1"/>
  <c r="G20" i="4"/>
  <c r="A8" i="4"/>
  <c r="A9" i="4" s="1"/>
  <c r="A10" i="4" s="1"/>
  <c r="A11" i="4" s="1"/>
  <c r="A12" i="4" s="1"/>
  <c r="A13" i="4" s="1"/>
  <c r="A14" i="4" s="1"/>
  <c r="A15" i="4" s="1"/>
  <c r="A16" i="4" s="1"/>
  <c r="A17" i="4" s="1"/>
  <c r="A18" i="4" s="1"/>
  <c r="A19" i="4" s="1"/>
  <c r="A20" i="4" s="1"/>
  <c r="U6" i="4"/>
  <c r="T6" i="4"/>
  <c r="S6" i="4"/>
  <c r="R6" i="4"/>
  <c r="Q6" i="4"/>
  <c r="P6" i="4"/>
  <c r="O6" i="4"/>
  <c r="N6" i="4"/>
  <c r="M6" i="4"/>
  <c r="L6" i="4"/>
  <c r="K6" i="4"/>
  <c r="J6" i="4"/>
  <c r="I6" i="4"/>
  <c r="H6" i="4"/>
  <c r="G6" i="4" l="1"/>
  <c r="U6" i="3" l="1"/>
  <c r="T6" i="3"/>
  <c r="S6" i="3"/>
  <c r="R6" i="3"/>
  <c r="Q6" i="3"/>
  <c r="P6" i="3"/>
  <c r="O6" i="3"/>
  <c r="N6" i="3"/>
  <c r="M6" i="3"/>
  <c r="L6" i="3"/>
  <c r="K6" i="3"/>
  <c r="J6" i="3"/>
  <c r="I6" i="3"/>
  <c r="H12" i="3" l="1"/>
  <c r="I6" i="2"/>
  <c r="H11" i="3" l="1"/>
  <c r="G12" i="3"/>
  <c r="J6" i="2"/>
  <c r="K6" i="2"/>
  <c r="L6" i="2"/>
  <c r="M6" i="2"/>
  <c r="N6" i="2"/>
  <c r="O6" i="2"/>
  <c r="P6" i="2"/>
  <c r="Q6" i="2"/>
  <c r="R6" i="2"/>
  <c r="S6" i="2"/>
  <c r="T6" i="2"/>
  <c r="U6" i="2"/>
  <c r="H28" i="2"/>
  <c r="H27" i="2" s="1"/>
  <c r="H26" i="2" s="1"/>
  <c r="H25" i="2" s="1"/>
  <c r="H24" i="2" s="1"/>
  <c r="H23" i="2" s="1"/>
  <c r="H22" i="2" s="1"/>
  <c r="H21" i="2" s="1"/>
  <c r="H20" i="2" s="1"/>
  <c r="H19" i="2" s="1"/>
  <c r="H18" i="2" s="1"/>
  <c r="H17" i="2" s="1"/>
  <c r="H16" i="2" s="1"/>
  <c r="H15" i="2" s="1"/>
  <c r="H14" i="2" s="1"/>
  <c r="H13" i="2" s="1"/>
  <c r="H12" i="2" s="1"/>
  <c r="H11" i="2" s="1"/>
  <c r="H10" i="2" s="1"/>
  <c r="H9" i="2" s="1"/>
  <c r="H8" i="2" s="1"/>
  <c r="H7" i="2" s="1"/>
  <c r="H6" i="2" s="1"/>
  <c r="G6" i="2" l="1"/>
  <c r="G11" i="3"/>
  <c r="H10" i="3"/>
  <c r="G7" i="2"/>
  <c r="G41" i="2"/>
  <c r="G13" i="2"/>
  <c r="H9" i="3" l="1"/>
  <c r="G10" i="3"/>
  <c r="G8" i="2"/>
  <c r="G9" i="2"/>
  <c r="G10" i="2"/>
  <c r="G11" i="2"/>
  <c r="G12" i="2"/>
  <c r="G9" i="3" l="1"/>
  <c r="H8" i="3"/>
  <c r="H7" i="3" l="1"/>
  <c r="G8" i="3"/>
  <c r="G7" i="3" l="1"/>
  <c r="H6" i="3"/>
  <c r="G6" i="3" s="1"/>
</calcChain>
</file>

<file path=xl/sharedStrings.xml><?xml version="1.0" encoding="utf-8"?>
<sst xmlns="http://schemas.openxmlformats.org/spreadsheetml/2006/main" count="344" uniqueCount="194">
  <si>
    <t>այդ թվում</t>
  </si>
  <si>
    <t>ՀԵՂԻՆԱԿԸ</t>
  </si>
  <si>
    <t>ՏԵՔՍՏԸ ԿԱՄ ԲՈՎԱՆԴԱԿՈՒԹՅՈՒՆԸ</t>
  </si>
  <si>
    <t>ՀՀ ԿԱՌԱՎԱՐՈՒԹՅԱՆ ԴԻՐՔՈՐՈՇՈՒՄ</t>
  </si>
  <si>
    <t>ՀՀ ՈԼՈՐՏԱՅԻՆ ՆԱԽԱՐԱՐՈՒԹՅՈՒՆՆԵՐԻ ԴԻՐՔՈՐՈՇՈՒՄԸ</t>
  </si>
  <si>
    <t>Պաշտպանություն, Ոստիկանություն, ԱԱԾ, ԱԻՆ</t>
  </si>
  <si>
    <t>ՀՀ</t>
  </si>
  <si>
    <t>ԸՆԴԱՄԵՆԸ</t>
  </si>
  <si>
    <t>Ա Մ Փ Ո Փ Ա Թ Ե Ր Թ Ի Կ</t>
  </si>
  <si>
    <t>ԿԱՌԱՎԱՐՈՒԹՅԱՆ ԵԶՐԱԿԱՑՈՒԹՅՈՒՆԸ</t>
  </si>
  <si>
    <t xml:space="preserve"> ՀՀ Ազգային Ժողովի պատգամավոր  Զարուհի Բաթոյան</t>
  </si>
  <si>
    <t>ՀՀ ԳԱԱ Բուսաբանության ինստիտուտին հատկացվող բյուջեն ավելացնել 212,703 ՀՀ դրամով, ինստիտուտի ենթակայության ներքո գործող Երևանի բուսաբանական այգու պահպանման ծրագրի համար: Այգին հիմնադրվել է 1935 թվականին և դրա պահպանման համար անհրաժեշտ ծախսերը պետական ֆինանսավորմամբ չեն իրականացվում, բացառությամբ կոմունալ ծախսերի: Առաջարկվող ծրագրի բյուջեն հիմնականում ներառում է պահնորդական ծառայություն, բանվորներ, ծառերի էտման, բուժման և պահպաման ծախսեր (ծախսերի բացվածքը՝ կից):</t>
  </si>
  <si>
    <t>ՀՀ առողջապահության նախարարության բյուջետային հայտում ներառել համապատասխան ֆինանսական միջոցներ «էնբրել/էտաներցեպտ/» դեղը պետության կողմից կենտրոնացված կարգով ձեռք բերելու և Յուվինիլ իդիոպատիկ արթրիտ ունեցող մինչև 18 տարեկան հիվանդներին անվճար հատկացնելու համար:</t>
  </si>
  <si>
    <t>ՀՀ ԱԶԳԱՅԻՆ ԺՈՂՈՎԻ ՄՇՏԱԿԱՆ ՀԱՆՁՆԱԺՈՂՈՎՆԵՐՈՒՄ ՀՀ 2023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</si>
  <si>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ԳԵՐԱՏԵՍՉՈՒԹՅԱՆ ԴԻՐՔՈՐՈՇՈՒՄԸ</t>
  </si>
  <si>
    <t>ՀՀ ՖԻՆԱՆՍՆԵՐԻ ՆԱԽԱՐԱՐՈՒԹՅԱՆ ՆԱԽՆԱԿԱՆ ԴԻՐՔՈՐՈՇՈՒՄԸ</t>
  </si>
  <si>
    <t>ԸՆԴԱՄԵՆԸ ԾԱԽՍԵՐ</t>
  </si>
  <si>
    <t>Կրթություն</t>
  </si>
  <si>
    <t>Գիտություն</t>
  </si>
  <si>
    <t>մլն դրամ</t>
  </si>
  <si>
    <t>Հանգիստ, մշակույթ, սպորտ, տեղեկա-տվություն</t>
  </si>
  <si>
    <t>Սոցիալական պաշտպան-ություն</t>
  </si>
  <si>
    <t>Առողջապահ-ություն</t>
  </si>
  <si>
    <t>Կառա-վարման ապարատ</t>
  </si>
  <si>
    <t>Գյուղատնտեսություն, բնապահպանություն</t>
  </si>
  <si>
    <t>Ճանապարհա-շինություն</t>
  </si>
  <si>
    <t>Ջրագծեր</t>
  </si>
  <si>
    <t>Համայնքներ</t>
  </si>
  <si>
    <t>Այլ</t>
  </si>
  <si>
    <t>Աշխատանքի և սոցիալական հարցերի նախարարության բյուջետային հայտում ներկայացված տնային պայմաններում խնամք ստացողների արդյունքային ցուցանիշները, այն է խնամվողների թիվը պահպանել նույնությամբ, ինչ 2021-ի փաստացի ցուցանիշներն են (ծրագրի ղասիչ' 1032, Միջոցառման դասիչ' 11002' Տարեց և (կամ) հաշմանդամություն ունեցող անձանց տնային պայմաններում խնամքի ծառայություններ):</t>
  </si>
  <si>
    <r>
      <rPr>
        <b/>
        <sz val="10"/>
        <rFont val="GHEA Grapalat"/>
        <family val="3"/>
      </rPr>
      <t>ՀՀ աշխատանքի և սոցիալական հարցերի նախարարություն</t>
    </r>
    <r>
      <rPr>
        <sz val="10"/>
        <rFont val="GHEA Grapalat"/>
        <family val="3"/>
      </rPr>
      <t xml:space="preserve">
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r>
  </si>
  <si>
    <t xml:space="preserve"> ՀՀ Ազգային Ժողովի պատգամավոր Գևորգ Պապոյան</t>
  </si>
  <si>
    <t>ՀՀ  կրթության, գիտության, մշակույթի և սպորտի նախարարության 1046 ծրագրի 12010 «Մոդուլային» տիպի մանկապարտեզների շենքային ապահովում» միջոցառման շրջանակներում նախատեսել շուրջ 550 մլն դրամ՝ Աշտարակ համայնքի Ագարակ բնակավայրի մոդուլային տիպի, շուրջ 144 տեղ հզորությամբ, մսուր-մանկապարտեզի կառուցման համար։</t>
  </si>
  <si>
    <t>ՀՀ  կրթության, գիտության, մշակույթի և սպորտի նախարարության 1168 ծրագրի 32001 «Ներդրումներ թատրոնների շենքերի կապիտալ վերանորոգման համար» միջոցառման շրջանակներում նախատեսել շուրջ 5․5 մլն դրամ՝ «Մետրո» թատրոնի վերանորոգման համար։</t>
  </si>
  <si>
    <t>ՀՀ կրթության, գիտության, մշակույթի և սպորտի նախարարության 1168՝ «Արվեստների զարգացում» ծրագրի շրջանակներում նախատեսել շուրջ 33․3 մլն դրամ՝ «Մետրո» թատրոնի լուսային սարքավորումների վերազինման համար։</t>
  </si>
  <si>
    <t>ՀՀ տարածքային կառավարման և ենթակառուցվածքների նախարարության 1189՝       Դպրոցների սեյսմիկ անվտանգության մակարդակի բարձրացման, ինչպես նաև  ՀՀ  կրթության, գիտության, մշակույթի և սպորտի նախարարության 1183 «Ապահով դպրոց» ծրագրերի շրջանակներում նախատեսել շուրջ 800 մլն դրամ՝ Արարատի մարզի Վեդու թիվ 1 հիմնական դպրոցի մասնաշենքերի ամրացման շինարարական, շինարարական ստանդարտների արդիականացման, հարդարման և ինժեներական ցանցերի փոխարինման աշխատանքներ իրականացնելու նպատակով։</t>
  </si>
  <si>
    <t>ՀՀ տարածքային կառավարման և ենթակառուցվածքների նախարարության 1049 «Ճանապարհային ցանցի բարելավում» ծրագրի շրջանակներում նախատեսել շուրջ 1 մլրդ դրամ՝ Աշտարակ համայնքի ընդհանուր օգտագործման 20․4 կմ (/Մ-3/ (Աշտարակ)-Փարպի-Ղազարավան՝ 8․4 կմ, (Տ-1-25)-Բազմաղբյուր-Ղազարավան՝ 4 կմ, Կոշ (Տ-1-8)-Վերին Սասունիկ – Ավան՝ 7 կմ, /Հ-20/ (Ագարակ)-/Հ-86/ (Աղձք)՝ 1 կմ) երկարությամբ մարզային (տեղական) նշանակության ավտոմոբիլային ճանապարհների հիմնանորոգման աշխատանքների իրականացման համար։</t>
  </si>
  <si>
    <t xml:space="preserve"> ՀՀ Ազգային Ժողովի «Հայաստան» խմբակցության պատգամավոր Զեմֆիրա Միրզոևա </t>
  </si>
  <si>
    <t>Առաջարկում եմ հատկացնել ֆինանսական միջոցներ ՀՀ Արարատի մարզի Վերին Դվինի միջնակարգ դպրոցի նոր մասնաշենքի կառուցման, ինչպես նաև արդեն գործող մասնաշենքի վերանորոգման և ներքին հարդարանքի նպատակով:</t>
  </si>
  <si>
    <t xml:space="preserve"> ՀՀ Ազգային Ժողովի պատգամավոր Նարեկ Զեյնալյան</t>
  </si>
  <si>
    <t xml:space="preserve">ՀՀ 2023 թվականի պետական բյուջեի` «1193.Համընդհանուր ներառական կրթության համակարգի ներդրում» ծրագրի «11002. Աուտիզմ և զարգացման խանգարումներ ունեցող երեխաների բուժման, վերականգնման, կրթության և զբաղվածության ապահովման ծառայություններ» միջոցառման անվանումը առաջարկում ենք փոխել, շարադրել հետևյալ խմբագրությամբ. «11002. Աուտիզմ և զարգացման խանգարումներ ունեցող երեխաներին մանկավարժահոգեբանական աջակցության ծառայությունների տրամադրում»: </t>
  </si>
  <si>
    <t xml:space="preserve"> ՀՀ Ազգային Ժողովի պատգամավոր Սիսակ Գաբրիելյան</t>
  </si>
  <si>
    <t>Հաշվի առնելով ՀՀ Կառավարության թվային օրակարգը և թվային ծառայությունների ծավալների կտրուկ աճը՝ առաջարկում եմ 50 %-ով  կրճատել ՀՀ 2023 թվականի պետական բյուջեի նախագծի համապատասխան բյուջետային ծրագրերով ՀՀ պետական մարմինների կողմից թղթային ծանուցումների վրա կատարվող ծախսերը։</t>
  </si>
  <si>
    <t>առաջարկում եմ «ՀՀ 2023 թվականի պետական բյուջեի մասին օրենքի նախագծի Ազգային ժողովի 1024՝ «ՀՀ Ազգային ժողովի լիազորությունների իրականացման ապահովում ծրագրի շրջանակներում նախատեսել 100 մլն դրամ՝ Ֆրանկոֆոնիայի միջազգային կազմակերպության խորհրդարանական վեհաժողովը Հայաստանի Հանրապետությունում անցկացնելու համար։</t>
  </si>
  <si>
    <t xml:space="preserve"> ՀՀ Ազգային Ժողովի պատգամավոր Արման Եղոյան</t>
  </si>
  <si>
    <t xml:space="preserve"> ՀՀ Ազգային Ժողովի պատգամավոր Գայանե Եղիազարյան</t>
  </si>
  <si>
    <t>«ՀՀ  2023 թվականի պետական բյուջեի մասին» օրենքի նախագծում 1003 ծրագրի 11005 միջոցառում
- Պարզաբանել՝ որոնք են ծխելու դեմ պայքարի համար նախատեսվող 5 միջոցառումները: 
- Հիմնավորել` միջոցառման համար նախատեսված 100 մլն դրամի պահանջը, այն դեպքում, երբ 2021 թվականի կատարողականում իրականացվել է 3 միջոցառում և ծախսվել է 46 մլն դրամ, իսկ 2020թ.-ի նույն 3 միջոցառման համար ծախսվել է 31.5 մլն դրամ:</t>
  </si>
  <si>
    <t>«ՀՀ  2023 թվականի պետական բյուջեի մասին» օրենքի նախագծում 1053 ծրագրի 11001 միջոցառման  բացակայությունը ԱԺ-ում քննարկման ժամանակ, ծրագրի հետաձգումը հիմնավորվել է  միջազգային կառույցների հետ մինչև աշուն նոր պայմանագրերի կնքմամբ:
Հաշվի առնելով սքրինինգային հետազոտությունների կարևորությունը հանրային առողջության և հիվանդությունների վաղ հայտնաբերման համար, 
առաջարկում եմ բյուջեում  ավելացնել միջոցառում՝ անկախ ֆինանսավորման աղբյուրներից:</t>
  </si>
  <si>
    <t>«ՀՀ  2023 թվականի պետական բյուջեի մասին» օրենքի նախագծում 1053 ծրագրի 11004 միջոցառում
-  Առաջարկում եմ՝ արդյունքային ցուցանիշներում ավելացնել տուբերկուլյոզի դեպքերի գնահատված ընդհանուր թիվը, ինչպես նաև ՄԻԱՎ դրական դեպքերի ընդհանուր թիվը՝ նոր տողերով։</t>
  </si>
  <si>
    <t>«ՀՀ  2023 թվականի պետական բյուջեի մասին» օրենքի նախագծում 1053 ծրագրի 11005 միջոցառում 
- Պարզաբանել՝
- Միջոցառման նկարագրության մեջ նշվում է Լոռու մարզում իրականացվող սքրինինգային ծրագրեր, իսկ արդյունքային ցուցանիշներում արձանագրված է ՀՀ մարզեր։
Առաջարկում եմ՝ արդյունքային ցուցանիշները համապատասխանեցնել միջոցառման նկարագրության հետ:</t>
  </si>
  <si>
    <t xml:space="preserve">«ՀՀ  2023 թվականի պետական բյուջեի մասին» օրենքի նախագծում 1053 ծրագրի 11006 միջոցառում 
- Պարզաբանել՝ ինչու են արդյունքային ցուցանիշներից դուրս մնացել ՄԻԱՎ-ով հայտնաբերվածների թիվը և ՄԻԱՎ-ի հետազոտությունների թիվը, ինչն առկա էր 2022թ-ի նախագծում։
Առաջարկում եմ՝ նախագծի վերջնական տարբերակում որպես արդյունքային ցուցանիշներ առանձին տողերով վերականգնել՝  ՄԻԱՎ-ով հայտնաբերվածների թիվը և ՄԻԱՎ-ի հետազոտություններ թիվը։ </t>
  </si>
  <si>
    <t>«ՀՀ  2023 թվականի պետական բյուջեի մասին» օրենքի նախագծում 1053 ծրագրի 32001 միջոցառում
- Պարզաբանել՝ «մամոգրաֆիայի շարժական սարքի ձեռքբերում» արդյունքային ցուցանիշի նպատակահարմարությունը, հաշվի առնելով, որ 2020-2022թթ-ը նախատեսված չի եղել և 2023թ-ին նույնպես չի նախատեսվում մամոգրաֆիայի շարժական սարքի ձեռք բերում:
- Պարզաբանել՝ 2021թ-ին  համակարգչային սարքավորումների ձեռք բերման համար 1,649 մլն դրամ փաստացի ծախսը, այն պարագայում, որ   համակարգչային սարքավորումների ձեռք բերման համար մասնակից չլինելու պատճառով հայտարարված մրցույթը չեղարկվել էր:
- Առաջարկում եմ՝  հանել մամոգրաֆիայի շարժական սարքի ձեռքբերմում տողը, եթե 2023թ-ին նույնպես չի սպասվում սարքի ձեռք բերում, ինչպես նաև արդյունքի չափորոշիչներ բաժնում 2021թ-ին 1,649 մլն դրամ փաստացի կատարված ծախսի դիմաց ավելացնել կատարողական արդյունքային ցուցանիշը:</t>
  </si>
  <si>
    <t>«ՀՀ  2023 թվականի պետական բյուջեի մասին» օրենքի նախագծում 1053 ծրագրի 32002 միջոցառում
- Պարզաբանել՝ վերը նշված միջոցառման բացակայությունը 2023թ-ի նախագծից, քանի որ 2022թ-ի նախագծով նախատեսվում էր իրականացնել Մարտունի ԲԿ-ի կառուցապատման աշխատանքների 90%-ը: 
Առաջարկում եմ՝ նշված միջոցառումն ավելացնել 2023թ- բյուջեի նախագծում:</t>
  </si>
  <si>
    <t>«ՀՀ  2023 թվականի պետական բյուջեի մասին» օրենքի նախագծում 1053 ծրագրի 32004 միջոցառում
Պարզաբանել՝ թե ինչ արդյունքային չափորոշիչ է «ախտորոշիչ սարքավորումների հավաքածուն» և ինչու է ի տարբերություն նախորդ տարիների արդյունքային չափորոշիչներից դուրս են մնացել թվով չորս արդյունքային չափորոշիչներ:</t>
  </si>
  <si>
    <t>«ՀՀ  2023 թվականի պետական բյուջեի մասին» օրենքի նախագծում 1053 ծրագրի 32005 միջոցառում
 Պարզաբանել՝ ինչով է պայմանավորված պայմանավորված 2021թ-ին 5.9% -ի դիմաց կատարված 556.595 մլն դրամ փաստացի ծախսը, 2022թ-ին սպասովող 6.8%-ի դիմաց 1.652.502 մլն ծախսը, իսկ 2023թ-ին 1%-ի դիմաց ակնկալվող 1.963.403 մլն դրամ ծախսը:</t>
  </si>
  <si>
    <t>«ՀՀ  2023 թվականի պետական բյուջեի մասին» օրենքի նախագծում 1099 ծրագրի 11001 միջոցառում
Պարզաբանել՝  ինչով է պայմանավորված   «Անվճար և արտոնյալ պայմաններով դեղեր ստանալու իրավունք ունեցող անձանց ընդամենը թիվ, մարդ»  արդյունքային չափորոշիչում 2023թ-ին սպասվող 864.000 թիվը, այն դեպքում, երբ 2021-2022թթ-ին անվճար և արտոնյալ պայմաններով դեղեր ստանալու իրավունք ունեցող անձանց թիվը կազմում էր 1.036.871 մարդ:
Պարզաբանել՝ արդյունքային չափորոշիչ՝ «Հիվանդությունների կանխարգելում և վերահսկում» տողի դիմաց նշված 193.769 թիվը:</t>
  </si>
  <si>
    <t>«ՀՀ  2023 թվականի պետական բյուջեի մասին» օրենքի նախագծում 1126 ծրագրի 11001 միջոցառում
- Առաջարկում եմ՝ հաշվի առնելով ծրագրի նկարագրության մեջ տեղ գտած հաշմանդամության և մահացության ցուցանիշների նվազեցման նպատակը, արդյունքային չափորոշիչների մեջ ավելացնել հաշմանդամություն ունեցող անձանց թիվը ըստ խմբերի, մահացության ցուցանիշները՝ ըստ սեռատարիքային խմբերի և կյանքի միջին սպասվող տևողությունը՝ նախորդ տարիների փաստացի և սպասվող տարվա համար։</t>
  </si>
  <si>
    <t>«ՀՀ  2023 թվականի պետական բյուջեի մասին» օրենքի նախագծում 1142 ծրագրի 11001 միջոցառում
Պարզաբանել՝  «Դատաբժշկական փորձաքննությունների թիվ, հատ»  արդյունքային չափորոշիչում, ինչով է պայմանավորված փորձաքննությունների թվի (3972) նվազումը սպասվող 2023թ-ի բյուջեի նախագծում, հաշվի առնելով, որ 2021թ.-ին այն փաստացի կազմել է՝ 35580, իսկ  2022թ.-ին սպասվում է՝ 18098: Ինչպես նաև պարզաբանել, թե ո՞ր դատաբժշկական փորձաքննություններն են ներառված տվյալ արդյունքային չափորոշիչում:</t>
  </si>
  <si>
    <t>«ՀՀ  2023 թվականի պետական բյուջեի մասին» օրենքի նախագծում 1142 ծրագրի 11002 միջոցառում
Առաջարկում եմ՝ արդյունաքային չափորոշիչների մեջ  նոր տողով ավելացնել մանկական մահացության ցուցանիշը՝  փաստացի նախորդ տարիների և սպասվող բյուջետային տարվա սյունակներում:
Առաջարկում եմ՝ արդյունքային չափորոշիչները համապատասխանեցնել միջոցառման նկարագրության հետ:</t>
  </si>
  <si>
    <t xml:space="preserve">«ՀՀ  2023 թվականի պետական բյուջեի մասին» օրենքի նախագծում 1200 ծրագրի 11001 միջոցառում
Պարզաբանել՝ որ դեպքերն են ընգրկված «Մանկաբարձական բժշկական օգնության ծառայություններից օգտվելու դեպքերի թիվ, հատ» արդյունքային չափորոշիչում:
Առաջարկում եմ՝ ավելացնել նոր հետևյալ արդյունքային չափորոշիչները․ 
-մայրական մահացության ցուցանիշը՝ նախորդ տարիների փաստացի և սպասվող բյուջետային տարվա սյունակներում (բացարձակ թվերով)․
-հղիության արհեստական ընդահատումների թիվը։
</t>
  </si>
  <si>
    <t>«ՀՀ  2023 թվականի պետական բյուջեի մասին» օրենքի նախագծում 1200 ծրագրի 11006 միջոցառում
Հաշվի առնելով  «Վերարտադրողական օժանդակ տեխնոլոգիաների կիրառմամբ բժշկական օգնության ծառայություններ ստացած զույգերի թիվ, հատ» արդյունքային չափորոշիչում նշված 2021թ-ի փաստացի կատարված և 2021թ-ի տարեկան հաստատված  պլանի տարբերությունը, ինչպես նաև 2021թ-ի թերակատարումը, որը պայմանավորված էր ցածր դիմելիությամբ,
Առաջարկում եմ՝ ընդլայնել շահառուների խմբերը՝ 
- ավելացնել ցանկում սահմանամերձ բնակավայրերի թիվը․ 
- բարձրացնել շահառուների տարիքային շեմը․
- արտամարմնային բեղմնավորման երկրորդ փորձը կատարել 100%՝ մասնակցությամբ՝ առանց բացառությունների։ 
Հաշվի առնելով, որ ծառայությունների գնագոյացման տեսանկյունից, արտամարմնային բեղմնավորման և արհեստական սերմնավորման ինքնարժեքները էականորեն տարբերվում են, ծրագրի միջոցառումների ծախսարդյունավետության բարձրացման նպատակով՝
Առաջարկում եմ՝  ավելացնել հետևյալ արդյունքային չափորոշիչները՝
- միջոցառման շրջանակներում փաստացի ծնված երեխաների թիվը և  սպասվող բյուջետային տարվա ակնկալվող ծննունդների թիվը․
- օժանդակ տեխնոլոգիաների կիրառում՝ ամուսնու կամ դոնորական սերմով՝ հղիությամբ ավարտված, արհեստական սերմանվորման  դեպքերի թիվ։</t>
  </si>
  <si>
    <t>«ՀՀ  2023 թվականի պետական բյուջեի մասին» օրենքի նախագծում 1201 ծրագրի 11001 միջոցառում
Առաջարկում եմ՝ ավելացնել ծրագրի գնահատման որակական ցուցանիշներ, մասնավորապես՝ 
ա) -հոսպիտալացմամբ ավարտված բժշկական և ֆելդշերական կանչերի տոկոսային թիվը ընդհանուր կանչերի մեջ Երևանում և ՀՀ մարզերում․ 
բ) -Երևան քաղաքում և ՀՀ մարզերի քաղաքային բնակավայրերում կանչը ստանալուց հետո բրիգադի` կանչի վայր ժամանման տևողությունը 15 րոպեն գերազանցող կանչերի տոկոսային թիվը․
դ) -20 կմ-ից առավել հեռավորության համայնքներից ստացված կանչերի դեպքում 30 րոպեն գերազանցող ժամանման տևողություն ունեցող կանչերի տեսակարար կշիռը նման համայնքներից ստացված ընդհանուր կանչերի մեջ․
----- բրիգադների թիվը․
ե) - բրիգադի միջին օրական ծանրաբեռնվածությունը Երևանում և մարզերում։</t>
  </si>
  <si>
    <t>«ՀՀ  2023 թվականի պետական բյուջեի մասին» օրենքի նախագծում 1202 ծրագրի 11001 միջոցառում
Առաջարկում եմ՝ ավելացնել հետևյալ արդյունքային չափորոշիչը՝
- հեմոդիալիզի կարիք ունեցող անձանց թիվը։</t>
  </si>
  <si>
    <t>«ՀՀ  2023 թվականի պետական բյուջեի մասին» օրենքի նախագծում 1202 ծրագրի 11002 միջոցառում
Առաջարկում եմ՝ առանձին միջոցառման տեսքով ներկայացնել՝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ծառայությունները առանձնացնելով՝
  1. գլխուղեղի ախտորոշիչ  անգիոգրաֆիայի․ 
  2. թրոմբոլիծիկ բուժման և 
  3. թրոմբոասպիրացիայի դեպքերի թվերը: 
  Առանձին միջոցառման տեսքով ներկայացնել նաև բնակչությանը պետության կողմից երաշխավորած անվճար բժշկական օգնության և սպասարկման շրջանակներում  իրականացվող ստամոքսի և 12-մատնյա աղու թափածակված խոցի, աղիների անանցանելիության, ստամոքսաղիքային արյունահոսությունների, օղակված ճողվածքների, ենթաստամոքսային գեղձի սուր բորբոքումների վիրահատությունները։</t>
  </si>
  <si>
    <t>«ՀՀ  2023 թվականի պետական բյուջեի մասին» օրենքի նախագծում 1202 ծրագրի 11004 միջոցառում
Առաջարկում եմ՝ արդյունքային չափորոշիչներում ավելացնել՝ ճառագայթային բուժման և քիմիաթերապևտիկ ծառայություններից օգտվելու դեպքերի թիվը, ինչպես նաև դրանց իրականացման համար անհրաժեշտ ֆինանսական միջոցները։</t>
  </si>
  <si>
    <t>Առաջարկվում է «ՀՀ 2023 թվականի պետական բյուջեի մասին օրենքի» նախագծի ՀՀ կրթության, գիտության, մշակույթի և սպորտի նախարարության 1183՝ «Ապահով դպրոց» ծրագրի 32001` «Կրթական օբյեկտների շենքային պայմանների բարելավում» միջոցառման շրջանակներում նախատեսել 400 մլն դրամ՝ Արմավիրի մարզի Գեղակերտի միջնակարգ դպրոցի հիմնանորոգման համար։</t>
  </si>
  <si>
    <t>«ՀՀ  2023 թվականի պետական բյուջեի մասին» օրենքի նախագծում 1126 ծրագրի 31003 միջոցառում
- - արդյունքային չափորոշիչում՝ «Կազմակերպությունների թիվը, որտեղ կատարվում են ներդրումները» առկա է անհամապատասխանություն, 2021թ-ի կատարողականում նշված է փաստացի 6 կազմակերպություն, իսկ նախագծով՝ 2021թ-ի սյունակում նշված է 8 կազմակերպություն:
Առաջարկում եմ՝ շտկել անճշտությունը:
- Առաջարկում եմ՝ որպես արդյունքային չափորոշիչ առանձին-առանձին ներկայացնել միջոցառումն իրականացնող թվով 11 կազմակերպությունների անունները:</t>
  </si>
  <si>
    <t>«ՀՀ  2023 թվականի պետական բյուջեի մասին» օրենքի նախագծում 1188 ծրագրի 12001 միջոցառում
- - արդյունքային չափորոշիչում՝ «Ամբուլատոր-պոլիկլինիկական, հիվանդանոցային բուժօգնություն ստացողներին տրամադրված դեղորայքի տեսականի` հիվանդությունների թիվ, հատ» առկա է անհամապատասխանություն, 2021թ-ի կատարողականում նշված է փաստացի 9 հիվանդություն, իսկ նախագծով  2021թ.-ի սյունակում նշված է 12 հիվանդություն: 
- Առաջարկում եմ՝ շտկել անճշտությունը և 2021թ-ի սյունակում լրացնել փաստացի թվերն՝ ըստ հիվանդությունների բացվածքի:
Պարզաբանել՝ ինչով է պայմանավորված արդյունքային չափորոշիչներում հիվանդների թվերի նման նվազումը 2023թ-ին, ի համեմատ 2022թ-ի սպասվող թվերի՝
- Հոգեկան հիվանդների թիվը նվազել է՝ 11.282-ով
- Շաքարային և ոչ շաքարային դիաբետով հիվանդների թիվը նվազել է՝ 8.982-ով
- Էպիլեպսիայով հիվանդների թիվը նվազել է՝ 5007-ով
- Պարբերական հիվանդությամբ հիվանդների թիվը նվազել է՝ 3625-ով
- Տուբերկուլյոզով հիվանդների թիվը նվազել է՝ 23.458-ով
- ՁԻԱՀ-ով հիվանդների թիվը նվազել է՝ 25.282-ով։
- Պարզաբանել նաև, թե թվերի նման նվազեցման դեպքում, ինչու է շուրջ 220 մլն-ով աճել միջոցառման վրա կատարվող ծախսը:</t>
  </si>
  <si>
    <t>«ՀՀ  2023 թվականի պետական բյուջեի մասին» օրենքի նախագծում 1200 ծրագրի 11004 միջոցառում
Պարզաբանել՝ ինչով է պայմանավորված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արդյունքային չափորոշիչում 2022թ.-ին  90.000 դեպքերի թվի դիմաց հատկացված 303 մլն դրամի և 2023թ.-ին ակնկալվող՝ 91.780 դեպքերի դիմաց 414 մլն դրամի հայտը:</t>
  </si>
  <si>
    <t>«ՀՀ  2023 թվականի պետական բյուջեի մասին» օրենքի նախագծում 1207 ծրագրի 11001 միջոցառում
- Պարզաբանել՝ ինչով է պայմանավորված՝ «Բնակչության սոցիալապես անապահով և հատուկ խմբերում ընդգրկվածների բժշկական օգնության ծառայություններից օգտվելու դեպքերի թիվ, հատ» արդյունքային չափորոշիչում 2023թ-ին ակնկալվող դեպքերի թվի կտրուկ աճը 99.600-ով՝ 2022թ-ի սպասվող թվի համեմատ:
- Միջոցառման արդյունքային չափորոշիչները  ներկայացնել առանձին՝ ըստ ՀՀ կառավարության  2004 թվականի մարտի 4-ի 318-Ն որոշմամբ հաստատված պետության կողմից երաշխավորված անվճար եվ արտոնյալ պայմաններով բժշկական օգնություն եվ սպասարկում ստանալու իրավունք ունեցող բնակչության սոցիալապես անապահով ու առանձին (հատուկ) հիմնական խմբերի,  մասնավորապես հետևյալ վեց խմբերի՝
Ա ա) ընտանեկան նպաստի համակարգում ընդգրկված 28.01 և ավելի բարձր անապահովության միավոր ունեցող նպաստառուների կողմից ծառայություններից օգտվելու դեպքերի թիվ, 
բ)  բ) 1-ին խմբի հաշմանդամություն ունեցող անձանց կողմից ծառայություններից օգտվելու դեպքերի թիվ, 
գ)  գ) 2-րդ խմբի հաշմանդամություն ունեցող անձանց կողմից ծառայություններից օգտվելու դեպքերի թիվ, 
դ)  դ) 3-րդ խմբի հաշմանդամություն ունեցող անձանց կողմից ծառայություններից օգտվելու դեպքերի թիվ, 
ե)   ե) բժշկասոցիալական փորձաքննության ոլորտում իրավասու պետական մարմնի ուղեգրով լրացուցիչ բժշկական հետազոտության ենթարկվողների թիվ
զ) այլ։</t>
  </si>
  <si>
    <r>
      <rPr>
        <b/>
        <sz val="10"/>
        <rFont val="GHEA Grapalat"/>
        <family val="3"/>
      </rPr>
      <t>ՀՀ կրթության, գիտության, մշակույթի և սպորտի նախարարություն</t>
    </r>
    <r>
      <rPr>
        <sz val="10"/>
        <rFont val="GHEA Grapalat"/>
        <family val="3"/>
      </rPr>
      <t xml:space="preserve">
Հաշվի առնելով ԿԳՄՍ նախարարության գործառույթների ծավալը և իրականացվող փաստաթղթաշրջանառության բնույթը՝  թղթային ձևով իրականացվող աշխատանքների համար ներկայումս բյուջեով նախատեսված գումարները համաչափ են պահանջներին:</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</si>
  <si>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ընդունելի է:</t>
    </r>
  </si>
  <si>
    <r>
      <t xml:space="preserve">ՀՀ կրթության, գիտության, մշակույթի և սպորտի նախարարություն 
</t>
    </r>
    <r>
      <rPr>
        <sz val="10"/>
        <rFont val="GHEA Grapalat"/>
        <family val="3"/>
      </rPr>
      <t>ՀՀ գիտությունների ազգային ակադեմիայի «Ա.Թախտաջյանի անվան բուսաբանության ինստիտուտ» ՊՈԱԿ-ին հատկացվող ֆինանսական միջոցները 212,703.0 հազար դրամով ավելացնելուն ՀՀ կրթության, գիտության, մշակույթի և սպորտի նախարարությունը չի առարկում, եթե լրացուցիչ հատկացումն իրականացվելու է հավելյալ միջոցներ ներգրավելու հաշվին: 
Միաժամանակ հայտնում եմ, որ ՀՀ գիտությունների ազգային ակադեմիայի «Ա.Թախտաջյանի անվան բուսաբանության ինստիտուտ» ՊՈԱԿ-ում նախատեսվում է իրականացնել «Հիշատակի պուրակ» նախագիծը, իսկ հավելյալ միջոցների ներգրավումը նախատեսվելու է այգու մնացյալ մասի պատշաճ խնամքն ու այգու ամբողջական պահպանությունը կազմակերպելու համար: Այս մասով հիմնավորումը և համապատասխան հաշվարկները կներկայացվեն լրացուցիչ:</t>
    </r>
  </si>
  <si>
    <r>
      <rPr>
        <b/>
        <sz val="10"/>
        <rFont val="GHEA Grapalat"/>
        <family val="3"/>
      </rPr>
      <t>ՀՀ տարածքային կառավարման և ենթակառուցվածքների նախարարություն</t>
    </r>
    <r>
      <rPr>
        <sz val="10"/>
        <rFont val="GHEA Grapalat"/>
        <family val="3"/>
      </rPr>
      <t xml:space="preserve">
2023 թվականի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թվականին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</si>
  <si>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</si>
  <si>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</si>
  <si>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r>
      <rPr>
        <b/>
        <sz val="10"/>
        <rFont val="GHEA Grapalat"/>
        <family val="3"/>
      </rPr>
      <t>ՀՀ կրթության, գիտության, մշակույթի և սպորտի նախարարություն</t>
    </r>
    <r>
      <rPr>
        <sz val="10"/>
        <rFont val="GHEA Grapalat"/>
        <family val="3"/>
      </rPr>
      <t xml:space="preserve">
Առաջարկն ընդունելու և բյուջետավորելու համար անհրաժեշտ է ներկայացնել ծախսերի նախահաշիվ՝ գնային հարցումներով,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</si>
  <si>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</si>
  <si>
    <t>Առաջարկությունը ընդունելի կլինի ՀՀ 2023 թվականի պետական բյուջեի եկամուտների բավարար չափով հավաքագրման դեպքում:</t>
  </si>
  <si>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r>
    <r>
      <rPr>
        <b/>
        <sz val="10"/>
        <rFont val="GHEA Grapalat"/>
        <family val="3"/>
      </rPr>
      <t>ՀՀ տարածքային կառավարման և ենթակառուցվածքների նախարարություն</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Արարատի մարզի Վեդու թիվ 1 հիմնական դպրոցը այդ ցանկի մեջ չի մտնում։ Ոստի այդ դպրոցի շենքի ամրացման աշխատանքները ներառված չեն 2023թ պետբյուջեում 1189 ծրագրի շրջանակներում։ Ինչպես նշված է ՀՀ տարածքային կառավարման և զարգացման նախարարի 29.01.2019թ N 01/18/525-19 նամակում, այս հարցը հնարավոր է քննարկել ծրագրում տնտեսված կամ լրացուցիչ գումարների առկայության դեպքում, որոնք այս պահի դրությամբ բացակայում են։</t>
    </r>
  </si>
  <si>
    <r>
      <rPr>
        <b/>
        <sz val="10"/>
        <rFont val="GHEA Grapalat"/>
        <family val="3"/>
      </rPr>
      <t>ՀՀ առողջապահության նախարարություն</t>
    </r>
    <r>
      <rPr>
        <sz val="10"/>
        <rFont val="GHEA Grapalat"/>
        <family val="3"/>
      </rPr>
      <t xml:space="preserve">
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
</t>
    </r>
  </si>
  <si>
    <r>
      <t xml:space="preserve">ՀՀ առողջապահության նախարարություն  </t>
    </r>
    <r>
      <rPr>
        <sz val="10"/>
        <rFont val="GHEA Grapalat"/>
        <family val="3"/>
      </rPr>
      <t xml:space="preserve">           
«Յուվենիլ արթրիտ» հիվանդությունն ընդգրկված չէ ՀՀ կառավարության 2019 թվականի մայիսի 30-ի N 642-Ն որոշման այն հիվանդությունների ցանկում, որոնց առկայության դեպքում ամբուլատոր-պոլիկլինիկական, դիսպանսերային և հիվանդանոցային բժշկական  հաստատությունների միջոցով դեղերը հիվանդներին տրվում են անվճար:  
Հայտնում եմ, որ «Յուվենիլ արթրիտ» հիվանդությունը վերոգրյալ կառավարության որոշման հիվանդությունների ցանկում ընդգրկելու վերաբերյալ հնարավորությունները ուսումնասիրվել են Առողջապահության նախարարությունում, կազմակերպվել են մասնագիտական հանդիպում-քննարկումներ, վերլուծություններ: 
Տեղեկացնում եմ, որ հավելյալ ֆինանսական միջոցների առկայության դեպքում` Առողջապահության նախարարության կողմից կիրականացվի «Յուվենիլ արթրիտ» հիվանդության բուժման համար նախատեսված դեղերի կենտրոնացված կարգով ձեռքբերում:</t>
    </r>
  </si>
  <si>
    <r>
      <rPr>
        <b/>
        <sz val="10"/>
        <rFont val="GHEA Grapalat"/>
        <family val="3"/>
      </rPr>
      <t>ՀՀ առողջապահության նախարարություն</t>
    </r>
    <r>
      <rPr>
        <sz val="10"/>
        <rFont val="GHEA Grapalat"/>
        <family val="3"/>
      </rPr>
      <t xml:space="preserve"> 
2023 թվականի բյուջեի հայտում ներառված չէ:</t>
    </r>
  </si>
  <si>
    <r>
      <t xml:space="preserve">ՀՀ առողջապահության նախարարություն
</t>
    </r>
    <r>
      <rPr>
        <sz val="10"/>
        <rFont val="GHEA Grapalat"/>
        <family val="3"/>
      </rPr>
      <t xml:space="preserve">Նոր ավելացված արդյունքային ցուցանիշների մեջ պացիենտների տեսակարար կշիռը արտահայտված է տոկոսով: Ներկայացված առաջարկի հիման վրա ավելացվել է նաև  դեպքերի թվով ցուցանիշ:
</t>
    </r>
    <r>
      <rPr>
        <b/>
        <sz val="10"/>
        <rFont val="GHEA Grapalat"/>
        <family val="3"/>
      </rPr>
      <t xml:space="preserve">
</t>
    </r>
  </si>
  <si>
    <r>
      <t xml:space="preserve">ՀՀ առողջապահության նախարարություն
</t>
    </r>
    <r>
      <rPr>
        <sz val="10"/>
        <rFont val="GHEA Grapalat"/>
        <family val="3"/>
      </rPr>
      <t>Ընդունվել է կատարված է համապատասխան փոփոխություն:</t>
    </r>
  </si>
  <si>
    <r>
      <t xml:space="preserve">ՀՀ առողջապահության նախարարություն
</t>
    </r>
    <r>
      <rPr>
        <sz val="10"/>
        <rFont val="GHEA Grapalat"/>
        <family val="3"/>
      </rPr>
      <t>Առաջարկը ընդունված է, ցուցանիշները ավելացված են:</t>
    </r>
  </si>
  <si>
    <r>
      <t xml:space="preserve">ՀՀ առողջապահության նախարարություն
</t>
    </r>
    <r>
      <rPr>
        <sz val="10"/>
        <rFont val="GHEA Grapalat"/>
        <family val="3"/>
      </rPr>
      <t xml:space="preserve">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t>
    </r>
    <r>
      <rPr>
        <b/>
        <sz val="10"/>
        <rFont val="GHEA Grapalat"/>
        <family val="3"/>
      </rPr>
      <t xml:space="preserve">                                                                                               </t>
    </r>
    <r>
      <rPr>
        <sz val="10"/>
        <rFont val="GHEA Grapalat"/>
        <family val="3"/>
      </rPr>
      <t>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r>
  </si>
  <si>
    <r>
      <t xml:space="preserve">ՀՀ առողջապահության նախարարություն
</t>
    </r>
    <r>
      <rPr>
        <sz val="10"/>
        <rFont val="GHEA Grapalat"/>
        <family val="3"/>
      </rPr>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r>
  </si>
  <si>
    <r>
      <t xml:space="preserve">ՀՀ առողջապահության նախարարություն
</t>
    </r>
    <r>
      <rPr>
        <sz val="10"/>
        <rFont val="GHEA Grapalat"/>
        <family val="3"/>
      </rPr>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r>
  </si>
  <si>
    <r>
      <t xml:space="preserve">ՀՀ առողջապահության նախարարություն
</t>
    </r>
    <r>
      <rPr>
        <sz val="10"/>
        <rFont val="GHEA Grapalat"/>
        <family val="3"/>
      </rPr>
      <t xml:space="preserve">Արդյունքային ցուցանիշներում «Վայոց Ձորի մարզային հիվանդանոցի նոր շենքի կառուցման աշխատանքներ/տոկոս» տողի 2023 թվականի սյունակում նշված «1» արդյունքային ցուցանիշը, ոչ թե 1%- է, այլ մեկ հատ քանակական միավոր:       </t>
    </r>
  </si>
  <si>
    <r>
      <t xml:space="preserve">ՀՀ առողջապահության նախարարություն
</t>
    </r>
    <r>
      <rPr>
        <sz val="10"/>
        <rFont val="GHEA Grapalat"/>
        <family val="3"/>
      </rPr>
      <t>Հիվանդների թվի փոփոխությունը կապված է անվճար և արտոնյալ պայմաններով և կենտրոնացված կարգով դեղորայքի ստացման հետ:</t>
    </r>
  </si>
  <si>
    <r>
      <t xml:space="preserve">ՀՀ առողջապահության նախարարություն
</t>
    </r>
    <r>
      <rPr>
        <sz val="10"/>
        <rFont val="GHEA Grapalat"/>
        <family val="3"/>
      </rPr>
      <t>Կազմակերպությունների թիվը, որտեղ կատարվում են ներդրումները (հատ) թվով 6 հատ, Նախագծանախահաշվային փաստաթղթերի քանակ` 2 հատ</t>
    </r>
  </si>
  <si>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</si>
  <si>
    <r>
      <t xml:space="preserve">ՀՀ առողջապահության նախարարություն
</t>
    </r>
    <r>
      <rPr>
        <sz val="10"/>
        <rFont val="GHEA Grapalat"/>
        <family val="3"/>
      </rPr>
      <t>2021 թվականի կատարողականում ներկայացված է թվով 12 հիվանդություն:</t>
    </r>
  </si>
  <si>
    <r>
      <t xml:space="preserve">ՀՀ առողջապահության նախարարություն
</t>
    </r>
    <r>
      <rPr>
        <sz val="10"/>
        <rFont val="GHEA Grapalat"/>
        <family val="3"/>
      </rPr>
      <t>Գումարի ավելացումը պայմանավորված է մեկ երեխայի հաշվարկով բուժման միջին արժեքի բարձրացմամբ</t>
    </r>
  </si>
  <si>
    <r>
      <t xml:space="preserve">ՀՀ առողջապահության նախարարություն
</t>
    </r>
    <r>
      <rPr>
        <sz val="10"/>
        <rFont val="GHEA Grapalat"/>
        <family val="3"/>
      </rPr>
      <t>Նշված փոփոխությունները կատարված են:</t>
    </r>
    <r>
      <rPr>
        <b/>
        <sz val="10"/>
        <rFont val="GHEA Grapalat"/>
        <family val="3"/>
      </rPr>
      <t xml:space="preserve">
</t>
    </r>
  </si>
  <si>
    <r>
      <t>ՀՀ առողջապահության նախարարություն</t>
    </r>
    <r>
      <rPr>
        <sz val="10"/>
        <rFont val="GHEA Grapalat"/>
        <family val="3"/>
      </rPr>
      <t xml:space="preserve">
Նշված փոփոխությունները նախատեսվում է դիտարկել 2024-2026 թթ. ՄԺԾԾ հայտի ժամանակ</t>
    </r>
  </si>
  <si>
    <t>Առաջարկին հնարավոր է անդրադառնալ ՀՀ 2024-2026թթ. բյուջետային գործընթացի ժամանակ, ՀՀ կրթության, գիտության, մշակույթի և սպորտի նախարարությանը նախատեսված ընդհանուր հատկացումների շրջանակներում՝ ելնելով ոլորտային և ծախսային առաջնահերթություններից:</t>
  </si>
  <si>
    <t xml:space="preserve"> ՀՀ Ազգային Ժողովի պատգամավոր  Հերիքնազ Տիգրանյան</t>
  </si>
  <si>
    <t xml:space="preserve">1160 ծրագրի 11001 միջոցառման հաշմանդամություն ունեցող անձանց պետական հավաստագրերով տրամադրվող աջակցող միջոցների վերանորոգման ծառայությունը ունի մեծ պահանջարկ, սակայն նշված խնդիրների պատճառով վերանորոգման միջոցառումը վերջին երկու տարիներին չի իրականացվում։ Ուստի առաջարկվում է ապահովել այնպիսի կարգավորումներ, որ պետական հավաստագրերի միջոցով շահառուին տրամադրված աջակցող միջոցի վերանորոգման կարիք առաջանալու դեպքում շահառուն հնարավորություն ունենա աջակցող միջոցի վերանորոգումը ստանալ տվյալ աջակցող միջոցը տրամադրած կազմակերպության կողմից:
Հաշվի առնելով վերոգրյալը, առաջարկվում է ՀՀ 2023 թվականի պետական բյուջեի նախագծով նախատեսված 1160 ծրագրի «11001. Հաշմանդամություն ունեցող անձանց աջակցող միջոցների վերանորոգում» միջոցառումը փոխարինել  «12002. Հաշմանդամություն ունեցող անձանց աջակցող միջոցների վերանորոգում» միջոցառմամբ՝ տրանսֆերտի իրականացման տեսակ տարբերակով։ </t>
  </si>
  <si>
    <t>ՀՀ աշխատանքի և սոցիալական հարցերի նախարարություն</t>
  </si>
  <si>
    <t>ՀՀ տարածքային կառավարման և ենթակառուցվածքների նախարարության 1189՝ «Դպրոցների սեյսմիկ անվտանգության մակարդակի բարձրացման» ծրագրի 12001`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միջոցառման շրջանակներում նախատեսել 400 մլն դրամ՝ Արմավիրի մարզի Գեղակերտի միջնակարգ դպրոցի հիմնանորոգման համար։</t>
  </si>
  <si>
    <t xml:space="preserve"> ՀՀ Ազգային Ժողովի պատգամավոր Շիրակ Թորոսյան</t>
  </si>
  <si>
    <t xml:space="preserve"> ՀՀ Ազգային Ժողովի պատգամավոր Նաիրա Եղիազարյան</t>
  </si>
  <si>
    <t>Առաջարկում եմ «Հայաստանի Հանրապետության 2023 թվականի պետական բյուջեի» նախագծում Վրաստանի հայալեզու լրատվամիջոցների համար նախատեսված 10 միլիոն ՀՀ դրամը կրկնապատկել: 
Առաջարկը պայմանավորված է այն հանգամանքով, որ Վրաստանում թուրքական և ադրբեջանական գումարներով ֆինանսավորվող բազմաթիվ լրատվամիջոցներ զանգվածային հակահայկական քարոզչություն են իրականացնում, որին դիմակայելու ամենաարդյունավետ ճանապարհը հայալեզու լրատվամիջոցների ֆինանսավորման ավելացումն է: Ավելացնելով ֆինանսավորումը մենք հնարավորություն կընձեռենք Վրաստանի հայալեզու լրատվամիջոցներին քառալեզու ձևաչափով (հայերեն, վրացերեն, ռուսերեն և անգլերեն) նյութեր, վերլուծություններ և առօրյա լրատվական հոսքեր ապահովել՝ հայկական տեսակետերը առաջ մղելու և տարածելու համար։
Միաժամանակ Վրաստանի հայալեզու լրատվամիջոցների արդյունավետ գործունեությունը լրացուցիչ հնարավորություններ է ընձեռում վրացահայության շրջանում հայոց լեզվի պահպանման և տարածման համար։</t>
  </si>
  <si>
    <t>Առաջարկում եմ կրկնապատկել «Հայկական հանրագիտարան» հրատարակչություն ՊՈԱԿ-ին հատկացվող 29 400 000 ՀՀ դրամը։ 
Հանրագիտարանի կողմից ստեղծվող գիտահանրամատչելի հրատարակությունները հանդիսանում են համացանցային գիտահանրամատչելի տեղեկատվական հեղինակավոր աղբյուրների (վիքիպեդիա և այլն) հիմնական համալրողները։ Այդ հրատարակությունները կարևոր են նաև համացանցում հայկական տեսակետի պաշտպանության տեսանկյունից, որը լայն հնարավորություն է ստեղծում համացանցում լայնորեն տարածված և տարածվող կեղծ, հակահայ, անգամ թշնամական նյութերի և տեղեկատվության դեմ արդյունավետ պայքար մղելու համար։
«Հայկական հանրագիտարան» հրատարակչություն ՊՈԱԿ-ը ավանդական մեծ ներուժ ունի բնակչության լայն շրջանակներին հասանելի գիտահանրամատչելի ուսումնասիրությունների ասպարեզում։</t>
  </si>
  <si>
    <t xml:space="preserve">
Առաջարկությունը ընդունելի կլինի ՀՀ 2023 թվականի պետական բյուջեի եկամուտների բավարար չափով հավաքագրման դեպքում: </t>
  </si>
  <si>
    <t>Բարձրացված հարցի վերաբերյալ կարևորում ենք լիազոր մարմնի դիրքորոշումը:</t>
  </si>
  <si>
    <t>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</si>
  <si>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</si>
  <si>
    <t>Հաշվի առնելով, որ առաջարկությունը վերաբերում է արդյունքային (ոչ ֆինանսական) ցուցանիշներին՝ ուստի կարևորում ենք լիազոր մարմնի դիրքորոշումը:</t>
  </si>
  <si>
    <t>Առաջարկն ընդունվել է՝ արդյունքային (ոչ ֆինանսական ցուցանիշներում կատարված է համապատասխան փոփոխություն:</t>
  </si>
  <si>
    <t>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</si>
  <si>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</si>
  <si>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</si>
  <si>
    <t xml:space="preserve">Արդյունքային ցուցանիշներում «Վայոց Ձորի մարզային հիվանդանոցի նոր շենքի կառուցմանաշխատանքներ/տոկոս» տողի 2023 թվականի սյունակում նշված «1» արդյունքային ցուցանիշը, ոչ թե 1%- է, այլ մեկ հատ քանակական միավոր:     </t>
  </si>
  <si>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</si>
  <si>
    <t>Մինչև 2022թ. Միջոցառումն ունեցել է 1 արդյունքային ցուցանիշ՝  «Դատաբժշկական փորձաքննությունների թիվ, հատ»  արդյունքային չափորոշիչը,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</si>
  <si>
    <t>Առաջարկը նախատեսվում է դիտարկել 2024-2026 թթ. ՄԺԾԾ հայտի ժամանակ:</t>
  </si>
  <si>
    <t>2021 թվականի կատարողականում ներկայացված է թվով 12 հիվանդություն:</t>
  </si>
  <si>
    <t>Ավելացումը պայմանավորված է մեկ երեխայի հաշվարկով բուժման միջին արժեքի 7.2%-ով բարձրացմամբ:</t>
  </si>
  <si>
    <t>Նշված փոփոխությունները նախատեսվում է դիտարկել 2024-2026 թթ. ՄԺԾԾ հայտի ժամանակ</t>
  </si>
  <si>
    <t>Հիվանդների թվի փոփոխությունը կապված է անվճար և արտոնյալ պայմաններով և կենտրոնացված կարգով դեղորայքի ստացման հետ:
«Հիվանդությունների կանխարգելում և վերահսկում» տողի դիմաց նշված 193.769 թիվը՝ իրականացվելիք հետազոտությունների քանակն է:</t>
  </si>
  <si>
    <r>
      <t xml:space="preserve">ՀՀ առողջապահության նախարարություն
</t>
    </r>
    <r>
      <rPr>
        <sz val="10"/>
        <rFont val="GHEA Grapalat"/>
        <family val="3"/>
      </rPr>
      <t>Դիքորոշում չի ներկայացվել:</t>
    </r>
  </si>
  <si>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</si>
  <si>
    <t xml:space="preserve"> ՀԱՆՐԱՅԻՆ ՔՆՆԱՐԿՈՒՄՆԵՐԻ ՄԻԱՍՆԱԿԱՆ ՀԱՐԹԱԿՈՒՄ ՀՀ 2023 ԹՎԱԿԱՆԻ ՊԵՏԱԿԱՆ ԲՅՈՒՋԵԻ ՆԱԽԱԳԾԻ ՀԱՆՐԱՅԻՆ ՔՆՆԱՐԿՈՒՄՆԵՐԻ ԱՐԴՅՈՒՆՔՆԵՐՈՎ ԱՌՑԱՆՑ ՆԵՐԿԱՅԱՑՎԱԾ ԱՌԱՋԱՐԿՈՒԹՅՈՒՆՆԵՐԻ ԵՎ ԵԶՐԱԿԱՑՈՒԹՅՈՒՆՆԵՐԻ</t>
  </si>
  <si>
    <t>Կարեն Աբրահամյան</t>
  </si>
  <si>
    <t xml:space="preserve">Սոցիալական ոլորտին հատկացվող միջոցները՝ կենսաթոշակների գծով,նշվում է,որ կավելանա 25.2 մլրդ դրամով,սակայն չի նշվում կոնկրետ ինչքան կավելանա միջին կենսաթոշակը, նվազագույն կենսաթոշակը, խնդրում եմ նշել ակնկալվող ավելացման չափերը,առաջարկում եմ վերանայել անապահովության նպաստների չափերը,վերջին անգամ անապահովության նպաստների չափերը փոխվել են 2016 թվականին,այն էլ ընդամենը 1000 դրամի չափով։ </t>
  </si>
  <si>
    <t>"Տնտեսական իրավունքի կենտրոն" Հասարակական կազմակերպություն</t>
  </si>
  <si>
    <t>Կ Ա Ր Ծ Ի Ք «Հայաստանի Հանրապետության 2023 թվականի պետական բյուջեի մասին» ՀՀ օրենքի նախագիծ վերաբերյալ «Տնտեսական իրավունքի կենտրոն» հասարակական կազմակերպությունը, ուսումնասիրելով ««Հայաստանի Հանրապետության 2023 թվականի պետական բյուջեի մասին» ՀՀ օրենքի նախագիծը» (այսուհետև՝ Նախագիծ), հայտնում է հետևյալ նկատառումները, դիտողություններն ու առաջարկությունները. 
Գնահատում ենք Նախագծի հեղինակի արձագանքը ԶԼՄ-ներում հնչեցրած մեր դիտողություններին և ըստ այդմ համապատասխան շտկումներ կատարելով դրանում: 1) Այսպես, արձագանքելով 2022 թ. հոկտեմբերի 3-ին 1in.am կայքին տված իմ հարցազրույցին (https://www.1in.am/3171874.html), և ի կատարումն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իրավակարգավորումների, վերջապես Նախագծի հեղինակն առաջին անգամ հանրային քննարկման դրեց Նախագիծը Հայաստանի Հանրապետության արդարադատության նախարարության կողմից վարվող իրավական ակտերի նախագծերի հրապարակման միասնական կայքում (https://www.e-draft.am/projects/4797/about): 2) Դրա հետ մեկտեղ Նախագիծը, ի խախտումը ՀՀ կառավարության 2018 թ. հոկտեմբերի 10-ի թիվ 1146-Ն որոշման իրավակարգավորումների, հանրային քննարկման է դրվել առանց դրան ուղեկցող փաստաթղթղերի, ինչը հնարավորություն չի ընձեռել հասարակությանը թափանցիկորեն տեղեկանալ Նախագծով նախատեսվող եկամուտների և ծախսերի ամբողջությանը: Դրա արդյունքում Նախագծի վերաբերյալ 2022 թ. հոկտեմբերի 18-ի դրությամբ եղել է ընդամենը 1 առաջարկություն, ինչի վերաբերյալ բացակայում է Նախագծի հեղինակի եզրակացությունը: 3) Նախագծում կատարվել է շտկում դրա ՀՀ կառավարության սեպտեմբերի 29-ի նիստին ներկայացված տարբերակի (Orenq2023TEXT) համեմատությամբ և Օրենքի նախագծի ստորագրությունը՝ Ա.Սարգսյանի անունից փոխարինվել է Վ.Խաչատուրյանի անունով: 4) Նախագծում բացակայում է 2020-2050 թթ. վերափոխման ռազմավարությանը (https://www.gov.am/am/hraparakum/item/1277/) հղումները, ինչը, մեր կարծիքով իրականում, ըստ ՀՀ օրենսդրության, չի հանդիսանում նորմատիվ իրավական փաստաթուղթ։ Դա ՀՀ վարչապետի նախընտրական ծրագրային փաստաթուղթն է ինչը չի հաստատված որևէ նորմատիվ ակտով։ Ավելին, դրա հիմքում չկա որևէ ծրագրային հիմնավորում։ Հետևապես դրան հղումը անելը անլրջացնում է գլխավոր ֆինանսական փաստաթուղթն ամբողջությամբ։ 5) ՀՀ կառավարության պաշտոնական կայքում (https://www.gov.am/am/prsp/) որպես ռազմավարական համապարփակ փաստաթուղթ նշված է միայն «ՀՀ 2014-2025 թթ. հեռանկարային զարգացման ռազմավարական ծրագիրը», ինչն ըստ էության ժամանակավրեպ է և դրան հղումներ Նախագծում իրավացիորեն չկան: Փոխարենը, 2018 թ. թավշյա հեղափոխությունից հետո առայսօր չի մշակվել ՀՀ զարգացման հեռանկարային համապարփակ ռազմավարական մի այնպիսի ծրագիր (քննարկված քաղաքացիական հասարակության ակտիվ մասնակցությամբ), ինչը ուղենիշ կլիներ ՀՀ սոցիալ-տնտեսական հարատև, կայուն, անվտանգ զարգացմանն ու աշխատանքի միջազգային բաժանմանը արժանի մասնակցությանը:</t>
  </si>
  <si>
    <t>Նախագծի 12-15 հոդվածներով կարգավորվում են «ՎՏԲ-Հայաստան բանկ» ՓԲԸ-ում ավանդատու հանդիսացող քաղաքացիների` նախկին ԽՍՀՄ Խնայբանկի ՀԽՍՀ հանրապետական բանկում մինչև 1993 թվականի հունիսի 10-ը ներդրած դրամական ավանդների դիմաց փոխհատուցման տրամադրման գործընթացները: Ցավոք, այդ գործընթացը, մեր կարծիքով շատ է երկարաձգվում և չի համապատասխանում այդ ծրագրի նպատակարումներին: Այսպես. 1) 2023 թվականինն էլ նախատեսվում է այդ բյուջետային ծրագրին հատկացնել սոսկ 1.1 մլրդ դրամ, այնքան, որքան նախորդ տարիներին: Մինչդեռ հատկանշական է, որ այդ ծրագրի շահառուները տարեցտարի պակասում են ելնելով ինչպես տարիքից, այնպես էլ՝ միգրացիոն հոսքերից: Հետևապես առաջարկում ենք, որպեսզի ՀՀ պետական բյուջեով այդ ծրագրի իրականացմանը հատկացվեն ավելի շատ միջոցներ՝ առնվազն 2 անգամ ավելի շատ Նախագծով նախատեսվածից, այն հաշվով, որպեսզի միջինժամկետ հատվածում բավարարվեն դրա բոլոր շահառուների ակնկալիքները և նրանց հետ վերադարձվեն ավելի քան 30 տարի առաջ կատարված ներդորւմները , որոնց հաշվին տարիներ շարունակ իրականացվել են ՀՀ սոցիալ-տնտեսական զարգացման բազմաթիվ ծրագրեր, որոնցից այժմ էլ օգտվում են այդ ներդրումների շահառու ներկայիս սերունդը, այդ թվում որոշումներ ընդունող իշխանության ներկայացուցիչները: 2) Այդ բյուջետային ծրագրի իրականացման նպատակով Նախագծի 13-րդ հոդվածի 1-ին մասով նախատեսված է փոխհատուցման արտահերթ տրամադրումը Հայրենական մեծ պատերազմի վետերաններին: Մինչդեռ անհասկանալի է, թե ինչու այդպիսի արտոնություն չի սահմանված Հայրենական մեծ պատերազմի մասնակցին հավասարեցված անձանց անունով ներդրված ավանդը ՀՀ օրենսդրությամբ սահմնաված կարգով նրանց և/կամ նրանց ժառանգած անձանց վրա: Ակնհայտ է, որ այդ անձանց թիվը գնալով պակասում է, իսկ նրանց ավանդների նկատմամբ ժառանգության իրավունքով ՀՀ օրենսդրությամբ սահմանված կարգով ձևակերպված ժառանգների թիվը մեծ չէ: Հետևապես առաջարկում ենք Նախագծի 13-րդ հոդվածի 1-ին մասից հետո լրացնել նոր 2-րդ մաս՝ հետևյալ բովանդակությամբ. «փոխհատուցման արտահերթ տրամադրումը Հայրենական մեծ պատերազմի մասնակիցներին հավասարեցված անձանց և նրանց ավանդները ժռանգության իրավունքով ՀՀ օրենսդրությամբ սահմանված կարգով ձևակերպած ժառանգներին` «Հայաստանի Հանրապետության 2006 թվականի պետական բյուջեի մասին» օրենքի N 8 հավելվածի 4-րդ կետով սահմանված սանդղակին համապատասխան` Կառավարության սահմանած կարգով,», Այս կարգավորմամբ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 3) Նախագծի 13-րդ հոդվածի 2-րդ մասով նախատեսված է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1940 թվականի հունիսի 30-ը ներառյալ ծնված անձանց: Ըստ այդ կարգավորման նշված բյուջետային ծրագրից արտոնություն ստացող անձանց տարիքը պետք է լինի 81.5 տարուց ավելի: Կարծում ենք, որ այս կարգավորումը չի բխում ՀՀ սահմանադրությունից, մարդու իրավունքների պաշտպանության ՀՀ ռազմավարությունից և երկրում ներկայում տիրող ժողովրդագրական իրավիճակից: Այսպես, ըստ Ալիք մեդիա լրատվական կայքի հետազոտության տվյալների «Հայաստանում կտրուկ նվազել է կյանքի միջին տեւողությունը. սրա մասին փաստում է պաշտոնական վիճակագրությունը: 2020 թվականին տղամարդկանց կյանքի միջին տեւողությունը մեր երկրում եղել է 68.4 տարի: Սա, 2000 թվականից սկսած, Հայաստանում արձանագրված ամենացածր ցուցանիշն է:»: Ըստ պատոնական վիճակագրության տվյալների 2019 թ. ՀՀ ամբողջ բնակչության կյանքի սպասվող տևողությունը հաշվարկված ծննդից, ըստ սեռի կազմում էր 76.5, այդ թվում կանանց՝ 79.5, իսկ տղամարդկանց՝ 73.1: Այդ տվյալները 2020 թ. բնութագրվում են հետևյալ ցուցանիշներով՝ 73.5, 78.6, 68.4: Ակնհայտ է, որ երկրում կյանքի սպասվող տևողությունը աստիճանաբար նվազում է: Այդ պայմաններում ոչ մարդասիրական, խտրական ու անհավասար է թվում կառավարության քաղաքականությունը 1993 թվականին ներդրված ավանդների փոխհատուցումը 81.5 տարուց ավելի անձանց: Հետևապես առաջարկում ենք Նախագծի 13-րդ հոդվածի 2-րդ մասում «մինչև 1940 թվականի հունիսի 30-ը ներառյալ ծնված անձանց» բառերը փոխարինել «մինչև 1949 թվականի հունիսի 30-ը ներառյալ ծնված անձանց» բառերով՝ ներկայում Հայաստանում կյանքի սպասվող տևողությանը համապատասխան: Այս կարգավորմամբ նույնպես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t>
  </si>
  <si>
    <t>Նախագծի 3-րդ հոդվածով նախատեսվում է շարունակել Արցախի Հանրապետությանը բյուջետային վարկի տրամադրաման հանձնառությունը՝ «3. Արցախի Հանրապետությանը սույն օրենքով նախատեսված բյուջետային վարկը տրամադրվում է մինչև 2027 թվականի հունվարի 1-ը մարման ժամկետով՝ տարեկան 0.01 տոկոս տոկոսադրույքով …»: Այս կարգավորման առումով մեզ՝ ՀՀ քաղաքացիներիս անհայտ է մնացել և մնում տարիներ շարունակ նույնատիպ քաղաքականության արդյունքում Արցախի Հանարապետությանը տրամադրված վարկի վերադարձման, տոկոսների մարման, Արցախի Հանարպետության բյուջետային եկամուտների և ծախսերի վերաբերյալ մատչելի վերլուծությունն ու այդ հիման վրա վարկի տրամադրման հիմնավորումը: Այս խնդիրը առավալեապես ցայտուն է այն պարագայում, երբ 2020 թ. 44-օրյա պատերազմից հետո կտրուկ մեծացան ՀՀ պետական բյուջեից հատկացումները Արցախի Հանրապետությունը՝ մի քանի անգամ գերազնացելով բյուջետային վարկի գումարները: Ավելին, ակնհայտ դարձան Արցախի Հանարպետության իշխանության ղեկին մոտ կանգնած անձանց ապօրինի հարստացման, բյուջետային միջոցների կոռուպցիոն յուրացմանը վերաբերյալ փաստերը, և վերջապես՝ գործող իշխանության կողմից վարվող այնպիսի քաղաքականությունը, ինչը որ միայն չի բխում Հայաստանի Հանրապետության շահերից, այլև շատ հաճախ հակասում է դրան: Ելնելով վերոհիշյալից առաջարկում ենք Նախագծի բյուջետային ուղերձում լրացնել նոր մաս՝ ուղղված Արցախի Հանարապետությանը տրամադրված վարկերի օգտագործման, տոկոսների մարման և պարտքի մարման մասին:</t>
  </si>
  <si>
    <t>Նախագծի 4-րդ հոդվածով նախատեսված է «4. 2023 թվականին պետական պաշտոն և պետական ծառայության պաշտոն զբաղեցնող անձանց բազային աշխատավարձի չափը կազմում է 83 200 դրամ.», իսկ 5-րդ հոդվածով՝ «5. յուրաքանչյուր մարմնի պետական ծառայողների տարեկան պարգևատրման ֆոնդի միասնական տոկոսային դրույքաչափը կազմում է այդ մարմնի գծով Հայաստանի Հանրապետության 2022 թվականի պետական բյուջեով նախատեսված պետական ծառայողների հիմնական աշխատավարձի տարեկան ֆոնդի 10 տոկոսը.»: Այս կարգավորումներով փաստորեն պետական պաշտոն և պետական ծառայության պաշտոն զբաղեցնող անձանց բազային աշխատավարձի չափը նախորդ տարվա համեմատությամբ աճում է 25.8 տոկոսով, ինչպես նաև դրան զուգահեռ պահպանվում է նրանց պարգևավճարներ տրամադրելու արատավոր քաղաքականությունը (Նախագծի 1005 բյուջետային ծրագրով հանրային աշխատողների պարգևավճարների և պատվովճարների ծախսը նախատեսած է ավելի քան 11 մլրդ ՀՀ դրամի չափով), ինչը բոլորովին էլ չի հիմնավորվում դրանք ստանալու համար հիմնավոր և ապացուցողական ուժ ունեցող հաշվետվություններով: Այս պարագայում անհեթեթ է թվում. 1) երկրում 2023 թ. հունվարի 1-ից նվազագույն աշխատավարձի մակարդակը սոսկ 10.3 տոկոսով բարձրացնելը՝ 75.000 ՀՀ դրամ՝ 2021 թ. 68.000 ՀՀ դրամի փոխարեն: 2) կենսաթոշակների բարձրացման նախատեսումը իրականացնել սոսկ հուլիսի 1-ից՝ 7-8 տոկոսի սահմաններում, 3) Զարմանալի է, որ բյուջեում պահպանվում են հանրային ծառայողների սոցիալական երաշխիքները և անգամ դրանք ավելացվում են: Նախատեսվում է ավելացնել եկամտային հարկի տոկոսների մարման ուղղությամբ ծախսերը: Միայն հիփոթեքային վարկի սպասարկման համար նախատեսում են կատարել ավելի քան 64 միլիարդ դրամի ծախս։ Այսինքն այդքան գումարով բարձր աշխատավարձ ստացող մարդկանց չեն հարկում եկամտահարկով, այլ այդքան գումարն ուղղում են իրենց հարստացմանը, այն է՝ բնակարան ձեռք բերելուն։ Ընդ որում՝ այս օրենսդրական նախաձեռնության շրջանակներում 2018-ից հետո ըստ ՀՀ ՊԵԿ տվյալների այս երաշխիքից օգտվել է 70․000 անձ, որոնցից 759-ը պարզապես օրենքի խախտմամբ այդ արտոնությունից օգտվել է մեկ անգամից ավելի։ Սա մեծ կոռուպցիոն փաստ է, որի վրա հրավիրում եմ իրավապահ մարմինների ուշադրությունը։ 4) Վերոհիշյալին զուգահեռ շարունակվում է իրագործվել եկամտահարկի հարկման համահարթ սկզբունքը, ինչը հակասելով ՀՀ կառավարության կողմից հաստատված ՀՀ հարկային օրենսգրքի հայեցակարգի պահանջներին, ահա արդեն 4 տարի շարունակ իրականացվում է առանց «սոցիալական կրեդիտների» համակարգի ներդրման: Դրա արդյունքում պետական բյուջե տարեկան չեն մուտքագրվում ավելի քան 32 մլրդ ՀՀ դրամ, ինչը հաջողությամբ կարելի էր օգտագործել սույն առաջարկությունների սկզբում նշված բյուջետային ծրագրերի իրագործման նպատակով: Ելնելով վերահիշյալից առաջարկում ենք Նախագծի հետ միասին նախատեսել ՀՀ հարկային օրենսգրքում լրացումներ և փոփոխություններ կատարելու մասին օրինագծեր (Ձեր պահանջի դեպքում իմ կողմից մշակված դրանց նախագծերը կներկայացնեմ Նախագծի հեղինակներին), որոնցով մասնավորապես. 1) Կսահմանվի եկամտահարկի գանձման պրոգրեսիվ սանդղակ, ինչի արդյունքում ՀՀ պետական բյուջե տարեկան կմուտքագրվեն ավելի քան 32 մլրդ ՀՀ դրամ միջոցներ, 2) Կվերացվեն հիպոթեկային վարկի տոկոսի փոխհատուցման նպատակով եկամտահարկի վերադարձի կոռուպցիոն կարգավորումները, ինի արդյունքում ՀՀ պետական բյուջեի ծախսերը տարեկան կնվազեն առնվազն 68 մլրդ ՀՀ դրամի չափով, 3) Այդ տնտեսված միջոցները կօգտագործվռն պետական բյուջեի պակասուրդի նվազմանն ու սցիալական լուրջ ծրագրերի իրականացմանը:</t>
  </si>
  <si>
    <t>Ի լրումն վերահիշյալի, հարկ է նշել, որ Նախագծի առանձին հատուկ հոդվածով չի սահմանված նվազագույն աշխատավարձի չափը, ինչը հակասում է ինչպես միջազգային պարտավորություններին, այն է՝ Հայաստանի Հանրապետության կողմից ստորագրված ԱՄԿ (Աշխատանքի միջազգային կազմակերպություն) 1970 թվականի հունիսի 3-ի «Նվազագույն աշխատավարձի մասին» N 131 կոնվենցիայի պահանջներին, որի նորմերը ուժի մեջ են մտել 2006 թվականի ապրիլի 29-ից եւ փաստորեն այդ ժամանակից ի վեր Հայաստանը խախտում է միջազգային նորմը եւ ՀՀ զբաղված քաղաքացիների համար երաշխավորում է ոչ արժանապատիվ նվազագույն աշխատավարձ (ներկայում 75.000 ՀՀ դրամ), այնպես էլ՝ 2004 թ. մարտին ընդունված «Կենսաապահովման նվազագույն զամբյուղի եւ կենսաապահովման նվազագույն բյուջեի մասին» ՀՀ օրենքի իրավակարգավորումներին, ըստ որի.  կենսաապահովման նվազագույն զամբյուղը մարդու առողջության պահպանման եւ կենսագործունեության ապահովման համար անհրաժեշտ` միջազգայնորեն ընդունված ֆիզիոլոգիական, առողջապահական ու սոցիալական նորմատիվներով հաշվարկված սննդամթերքի եւ հիմնավորված գործակիցներով հաշվարկված ոչ պարենային ապրանքներ ու ծառայությունների կազմն ու կառուցվածքը սհամանող նվազագույն քանակն է (ընդգծումներն իմն են),  կենսաապահովման նվազագույն զամբյուղը եւ կենսաապահովման նվազագույն բյուջեն նպատակ ունեն հիմնավորել սահմանվող նվազագույն աշխատավարձի, կենսաթոշակների, ինչպես նաեւ նպաստների եւ սոցիալական այլ վճարների չափերը (ընդգծումն իմն է),  Հայաստանի Հնարապետությունում կենսաապահովման նվազագույն բյուջեի մեծությունը հիմք է նվազագույն աշխատավարձի, կենսաթոշակների, կրթաթոշակների, ինչպես նաեւ նպաստների եւ սոցիալական այլ վճարների չափերի սահմանման համար (ընդգծումն իմն է),  կենսաապահովման նվազագույն զամբյուղի կազմն ու կառուցվածքը սահմանվում են օրենքով (ընդգծումն իմն է), 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յուրաքնաչյուր տարի արտացոլվում են ՀՀ պետական բյուջեի մասին օրենքում (ընդգծումն իմն է): Ելնելով վերահիշյալից առաջարկում ենք Նախագծում սահմանել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ինչը կհամապատասխանի 2022 թ. 2-րդ եռամսյակի դրությամբ հաշվարկված նվազագույն պարենային զամբյուղի 44.432 ՀՀ դրամ արժեքին և նվազագույն սպառողական զամբյուղի 133.345 ՀՀ դրամ արժեքին և ըստ այդմ կսահմանվի, որ. «2023 թվականին նվազագույն աշխատավարձի չափը կազմում է 130 000 դրամ, 2023 թվականին պետական պաշտոն և պետական ծառայության պաշտոն զբաղեցնող անձանց բազային աշխատավարձի չափը կազմում է 111 800 դրամ, ինչը կազմում է նվազագույն աշխատավարչի 85 տոկոսը, 2023 թվականին կենսաթոշակի հիմնական չափը կազմում է 78 000 դրամ, ինչը կազմում է նվազագույն աշխատավարչի 60 տոկոսը.»: Այսպիսի կարգավորումները կհամապատասխանեն ՀՀ սահմանադրությամբ սահմանված սոցիալական պետության իրավակարգավորմանը, Մարդու իրավունքների և ազատությունների Համընդհանուր Հռչակագրի, Մարդու իրավունքների պաշտպանության ՀՀ ռազմավարության հիմնարար սկզբունքներին ու նպատակներին, ինչպես նաև վերահիշյալ միջազգային պարտավորություններին ու ՀՀ օրենքների դրույթներին:</t>
  </si>
  <si>
    <t>Նախագծով կենսաթոշակների բարձրացման իրականացման նախատեսումը սոսկ 2023 թ. հուլիսի 1-ից՝ 7-8 տոկոսի սահմաններում հիմնավորվում է այն փաստերով, որ 2022 թ. սեպտեմբերի 1-ից արդեն հիմնական կենսաթոշակը բարձրացվել է 3 000 ՀՀ դրամով, և սկսած 2022 թ. հուլիսի 1-ից երկրում իրականացվում է կենսաթոշակառուների կողմից անկանխիկ գործարքներ կատարելու դեպքում 10 %-ի չափով հետվճար, բայց ոչ ավելի քան 5 000 ՀՀ դրամը, ստանալու փորձարարկան ծրագիրը: Այս կապակցությամբ կցանկանայի նշել, որ փորձարարական ծրագրի մասին ՀՀ ԱՍՀՆ նախարարը կառավարության նիստերում պարբերաբար հնչեցնում է կեղծ տեղեկատվություն այն մասին, որ ծրագիրն ընթանում է բարեհաջող և դրա իրականացման խոչընդոտները կապված են կենսաթոշակառուների կողմից անկանխիկ գործարքներ կատարելու ցանկության բացակայությամբ և/կամ դրանց չիմացությամբ : Իսկ փորձարարական ծրագրին փաստորեն միացել են ՀՀ 17 առևտրային բանկերից սոսկ 3-ը: Ընդ որում, դրանք էլ հետվճարներն իրականացնում են ուշացումով, ընդհատումներով և բազմաթիվ այլ բացթողումներով: Հատկանշական է, որ այդ փորձարարական ծրագրին չի միացել Հայէկոնոմբանկը, որի համասեփականատերը Քաղաքացիական պայմանագիր կուսակցության համամասնական ցուցակով ՀՀ ԱԺ պատգամավոր է: Դա վկայում է կուսակցի կողմից իր առաջնորդի՝ ՀՀ վարչապետի քաղաքական նախաձեռությանը աջակցելուց խուսափում: Մինչդեռ նույն անձը ակտիվորեն օգտագործում է իր մանդատը անձնական և խմբային շահերի սպասարկման համար: Այդ փաստի պարագայում ՀՀ 560 000 կենսաթոշակառուներից փորձարարական ծրագրից օգտվում են սոսկ միայն 17 000-ը, ինչը ՀՀ սահմանադրության 28-րդ և 29-րդ հոդվածների խախտում է, որոնցով սահմանվում է օրենքի դիմաց բոլորի հավասարությունը և խտրականության բացառումը, ելնելով … սոցիալական, գույքային վիճակից…: Հետևապես առաջարկում ենք փորձարարական ծրագիրը 2023 թ. բյուջեում նախատեսել որպես ինքնուրույն բյուջետային ծրագիր և հնարավություն տալ դրանից օգտվել բոլոր կենսաթոշակառուներին: Հակառակ դեպքում պետք է դադարեցնել փորձարարական ծրագրի գործողությունը:</t>
  </si>
  <si>
    <t>Այս փաստաթղթում տնտեսական զարգացման գերակայություններ չեն նախատեսված, հույսը դրված է նրա վրա, որ ռուս-ուկրաինական պատերազմի արդյունքում Ռուսաստանից եկածների ներդրումների ներհոսքը կշարունակվի և կապահովվի տնտեսական երկնիշ աճ։ Ըստ նախագծի երկնիշ աճի կեսը պայմանավորված է զբոսաշրջության և առևտրի տեմպերի արագացումով, և մասնակիորեն տեղեկատվական տեխնոլոգիայի ոլորտում ներդրումներով։ Բյուջեն կարդալիս մենք չենք տեսնում, թե մեր երկրի զարգացման ողնաշարը և գերակա ուղղությունները որոնք են, որի հիման վրա ներդրողները շահագրգռված կլինեն ներդրումներ կատարել տնտեսության մեջ։ Բյուջեի նախագծին կից ներկայացված 13 աղյուսակներում ներառված են բյուջետային ծախսերի առաջնահերթությունները՝ պետական նշանակության ավտոճանապարհների հիմնանորոգում, էկոնոմիկայի նախարարության շենքային պայմանների բարելավում, քննչական կոմիտեի շենքային պայմանների բարելավում։ Ահա առաջնահերթությունները մեր 2023 թվականի բյուջեում։ Մյուս առաջնահերթությունը հանրային աշխատողների սոցիալական վիճակի բարելավումն է։ Այսպես, ի լրումն նախորդիվ ներկայացրած փաստագրումներին հարկ ենք համարում նշել, որ երկրում խորացող աղքատության պարագայում Նախագծով նախատեսվում է հանրային աշխատողների 20439 հաստիքային միավորների քանակը 2022 թվականի համեմատ ավելացնել ևս 254 հոգով: Եւ այդ այն դեպքում, երբ խիստ կասկածելի է հանրային աշխատողների աշխատանքի արդյունավետությունը, ինչի մասին վկայում է երկրում ստեղծված սոցիալ-տնտեսական ծանր իրավիճակը, երբ աղքատ է երկրի բնակչության շուրջ 30 տոկոսը, իսկ երկրի զարգացման հստակ հեռանկարներ չկան, լուրջ հիմնախնդիրներ կան հանրային ծառայության մատուցման, իրավապահ ու դատական համակարգերում, երբ կոռուպցիայի դեմ պայքարը չի տալիս ցանկալի արդյունքներ:</t>
  </si>
  <si>
    <t>ՀՀ կառավարության նիստում Նախագծի քննարկման ժամանակ, ինչպես վարչապետը, այնպես էլ մյուս նախարարները խոսում էին կրթության, հատկապես շարունակական կրթության գերակայության մասին, որոնք հիմք պետք է դառնային ոչ ավել, ոչ պակաս աշխատավարձերի բարձրացման, պարգևավճարների վճարման, հանրային աշխատողների ն սոցիալական երաշխիքներ տրամադրելու, խտրական հարկահանությունը բացառելու համար։ Այդ կապակցությամբ փորձեցի տեսնել մեր նախարարների շարունակական կրթության պատմությունը։ Եվ պարզվեց, որ կաբինետի անդամներից մեկը չունի բարձրագույն կրթություն, և դա փաստ է։ Ավելին, նա չունի շարունակական կրթության մասնակցության որևէ սերտեֆիկատ, դիպլոմ: Նույնկերպ նախարարների 80 տոկոսից ավելին չեն անցել շարունակական կրթության որևէ սեմինար, կուրս, ուսուցում։ Նախարարների 80 տոկոսը իր ոլորտը կառավարելու բնագավառում կրթություն չունի, նաև աշխատանքային գործունեությունը կապված չի եղել իրենց վստահված ոլորտի կառավարման հետ։ 20 տոկոսը զբաղեցնում է իր մասնագիտության հետ որևէ կապ չունեցող պաշտոն։ Եվ հենց դա էլ հանգեցնում է բյուջեի նախագծի ոչ պրոֆեսիոնալ քննարկման։</t>
  </si>
  <si>
    <t>Նույնպատկերն է նաև Ազգային Ժողովում: ՀՀ ԱԺ պաշտոնական կայքի մեր ուսումնասիրությունները ցույց են տալի, որ այդ օրենք ընդունող ԱԺ պատգամավորների մի մասը չունի անգամ բարձրագույն կրթություն, նրանց գերակշռող մասը չի անցել շարունակական կրթության որևէ դասընթաց, վերապատրաստման որևէ սեմինար: Բայց ահա բյուջեի նախագծով նրանց բազային աշխատավարձը ոչ միայն բարձրացվում է մոտ 26 տոկոսով, այլև պահպանվում են պատգամավորական գործունեության դրամական փոխհատուցումներն առնվազն 250 հազար դրամով, որի համար նրանք ոչ միայն հաշվետվություն չեն ներկայացնում, այլև հարկեր չեն վճարում: Ի լրումն դրա, նրանք որպես բարձր եկամուտ սատացող անձինք օգտվում են եկամտահարկի հարկահանման համահարթ կոռուպցիոն ռեժիմից, հիպոթեքային վարկի տոկոսների դիմաց եկամտային հարկի վերադարձի կոռուպցիոն իրավական կարգավորումից: Միայն այդ ուղղությամբ եկամտահարկի ծախսը 2023 թ. կկազմի 64.1 մլրդ դրամ կամ եկամտահարկի ծախսերի 68.6 տոկոսը, պետական եկամուտների 2.91 տոկոսը և ՀՆԱ 0.69 տոկոսը: Այդ ծախսը ավելի քան 2 անգամ գերազանցում է գյուղատնտեսության ոլորտի աշխատողների աշխատավարձին, միկրոբիզնեսի զարգացմանն ու ՏՏ ոլորտին ուղղվող արտոնությունների վրա կատարվող ծախսերը: Մինչդեռ այդ գումարները կարելի էր ուղղել երկրի պաշտպանունակության հզորացմանը և ոչ թե հանրային աշխատողների ապօրինի հարստացմանը:</t>
  </si>
  <si>
    <t>Միաժամանակ խնդրահարույց է Նախագծով ՀՀ կենտորանկան բանկի պահպանմանն ուղղվող ծախսերի մեծությունն, ինչին դրական եզրակացություն է տվել ՀՀ կառավարությունը: 11. Այսպես, ըստ Նախահաշվի, 2023 թվականին Բանկի ապարատի պահպանման ծախսերը նախատեսվել են 9,898.0 մլն դրամի չափով, որը 2022 թվականի համապատասխան ցուցանիշից ավել է 19.0 %-ով կամ 1,582.5 մլն դրամով: Բանկի ապարատի պահպանման 2023 թվականի ծախսերի 93.8 %-ը (2022 թվա-կանին այդ ցուցանիշը կազմել է 93.3%) կամ 9,279.7 մլն դրամը բաժին է ընկնում Բան-կի աշխատակիցների աշխատավարձի (ներառյալ պարգևատրումը և նյութական խրախուսումը) և սոցիալական ապահովության գծով ծախսերին: 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Ըստ այդմ փաստորեն նախատեսված է, որ ՀՀ ԿԲ 800 հոգիանոց աշխատակազմի (ներառյալ մաքրուհիներին ու սպասարկող անձնակազմին) միջին աշխատավարձը 2023 թ. կկազմի 915 300 ՀՀ դրամ: Դրա հետ մեկտեղ Նախագծով նախատեսված է, որ 2022 թ. համեմատությամբ 4․8 մլն դրամով կամ 7․9 %-ով կավելանան 30 ավտոմեքենայի համար ՀՀ ԿԲ ծառայողական փոխադրամիջոցների շահագործման 2023 թվականի ծախսերը: Մեր կարծիքով ՀՀ ԿԲ-ին պահպանման ծախսերը տարիներ շարունակ եղել են ՀՀ սոցիալ-տնտեսական իրավիճակին ոչ համահունչ, չեն համապատասխանել դրա օրենսդրական առաքելությամբ նախատեսված գործառույթներին և արդյունավետությանը: Ըստ այդմ առաջարկում ենք ՀՀ ԿԲ աշխատակիցների միջի աշխատավարձի մակարդակը պահապանել առնվազն 2022 թ. մակարդակի վրա, կրճատել դրա անձնակազմն առնվազն 200 հաստիքով, կրճատել ծառայողական մեքնենաների քանակը առնվազն կիսով չափ:</t>
  </si>
  <si>
    <t>Նախագծի ԱԺ-ում քննարկումների ընթացքում ոտնահարվում է ՀՀ ԱԺ ֆինանսավարկային և բյուջետային հարցերի մշտական հանձնաժողովի և 9 կրթական ու գիտական կազմակերպությունների միջև դեռևս 2019 թ. սեպտեմբերին կնքված հուշագիրը համագործակցության վերաբերյալ (նաև Հուշագրի Կողմերի 2021 թ. հոկտեմբերի 8-ի թիվ 2 արձանագրությունը, ինչը նախագահել է ՀՀ ԱԺ պատգամավոր, ՀՀ ԱԺ ֆինանսավարկային և բյուջետային հարցերի մշտական հանձնաժողովի նախագահ Գևորգ Պապոյանը), որի գործունեության ծրագրով նախատեսված էր հուշագրի կողմերին մասնակից դարձնել տարեկան բյուջեների նախագծերի և դրանց կատարման մասին հաշվետվությունների քննարկումներին:</t>
  </si>
  <si>
    <t>Վերոհիշյալի արդյունքում ստացվել է մի բյուջե, որով հոգ է տարվում հանրային աշխատողների սոցիալական վիճակի բարելավման մասին՝ արհամարհելով ՀՀ հպարտ քաղաքացիների սահմանադրական իրավունքները պատշաճ սոցիալական վիճակ ապոհվելու ուղղությամբ: Հաշվի առնելով վերոհիշյալը դեմ ենք արտահայտվել Նախագծին: Միաժամանակ հայտնում ենք մեր պատրաստակամությունը մեր վերոհիշյալ դիտողություններին ու առաջարկություններին ըստ էության արձագանքելու և դրանք քննարկելու պատրաստակամություն հայտնելու դեպքում, ակտիվորեն և առարկայորեն մասնակցել դրանց քննարկումներին:</t>
  </si>
  <si>
    <t xml:space="preserve">"Սոցիալ-տնտեսական ուսումնասիրությունների 
հայկական կենտրոն (acses)"-ի  տնօրեն Հայկազ Ֆանյան
</t>
  </si>
  <si>
    <t>ACSES վերլուծական կենտրոնը առաջարկում է վերանայել ՀՀ 2023թ-ի պետական բյուջեի մասին օրենքի նախագծով նախատեսված արտահանման և ներդրումների խթանմանն ուղղված ծախսերի մեծությունը (միջոցառումներ 1165-11002 և 1165-11004)' սահմանելով առնվազն 820 մլն դրամ (410 մլն դրամ յուրաքանչյուրը), որի արդյունքում այդ ցուցանիշը առնվազն համադրելի կլինի Վրաստանի համապատասխան ցուցանիշի հետ:</t>
  </si>
  <si>
    <r>
      <t xml:space="preserve">Նախագծով նախատեսված արտահանման և ներդրումների խթանմանն ուղղված ծախսերի մեծությունը (600 մլն դրամ) վերոհիշյալ գրությամբ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Ձեր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</si>
  <si>
    <t>ՀՀ ԱԶԳԱՅԻՆ ԺՈՂՈՎԻ ՄՇՏԱԿԱՆ  ՀԱՆՁՆԱԺՈՂՈՎՆԵՐՈՒՄ ԵՎ ԱԶԳԱՅԻՆ ԺՈՂՈՎԻ ԼԻԱԳՈՒՄԱՐ ՆԻՍՏՈՒՄ ՀՀ 2024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</si>
  <si>
    <t xml:space="preserve"> ՀՀ Ազգային Ժողովի պատգամավոր Արփինե Դավոյան</t>
  </si>
  <si>
    <t>ՀՀ բարձր տեխնոլոգիական արդյունաբերության նախարարությունը (այսուհետ՝ Նախարարություն) 2020-2022 թվականներին իրականացրել է «Մասնագետների պատրաստման բարձրագույն ուսումնական հաստատություններ-մասնավոր հատված համագործակցություն» ծրագրի (այսուհետ՝ Ծրագիր) պետական բյուջեի ֆինանսավորման չափի ավելացումը՝ 2020 թվականի պետական բյուջեի ֆինանսավորման չափով (400մլն ՀՀ դրամ), որը հնարավորություն կընձեռի ավել շատ մասնագետների ուսուցում կազմակերպել, քանզի ուսուցման արդյունքում մասնագետների ձեռք բերված գիտելիքներն ու հմտությունները համապատասխանեցվում են  աշխատանքի շուկայի պահանջներին՝ միևնույն ժամանակ ապահովելով տեխնոլոգիաների ոլորտում մասնագետների մեծ հոսք, ինչը հնարավորություն կստեղծի պատրաստել պահանջված մասնագետներ՝ զարգացնելով տեխնոլոգիական արդյունաբերությունը:</t>
  </si>
  <si>
    <t xml:space="preserve"> ՀՀ Ազգային Ժողովի պատգամավոր Հակոբ Արշակյան</t>
  </si>
  <si>
    <t xml:space="preserve">Բարձր տեխնոլոգիական արդյունաբերության «Գաղափարից մինչև բիզնես» դրամաշնորհային ծրագրի նպատակն է Հայաստանում ձեռնարկատիրական էկոհամակարգի կայացումը, որն առանցքային և նշանակալի դեր ունի նորարարական համակարգի զարգացման գործընթացում։
Ծրագրով նախատեսվում է ֆինանսավորում և այլ ռեսուրսների տրամադրում սկսնակ տեխնոլոգիական ընկերություններին և գիտահետազոտական թիմերին՝ առևտրայնացնելու իրենց գաղափարները և նոր արժեք ստեղծելու տնտեսությունում։ Մասնավորապես, դրամաշնորհային մրցույթների միջոցով սկսնակ ընկերություններին տրամադրվում է ֆինանսավորում գաղափարի և աճի փուլերում՝ ապահովելու արտադրանքի զարգացումը և մուտքը դեպի շուկա: Առաջարկվում է «Գաղափարից մինչև բիզնես» միջոցառումը ընդգրկել 2024 թվականի պետական բյուջեի հավելվածի՝ բարձր տեխնոլոգիաներին վերաբերող համապատասխան ծախսային հոդվածներում՝ 500 մլն դրամի չափով:
</t>
  </si>
  <si>
    <t xml:space="preserve">Բարձր տեխնոլոգիական արդյունաբերության նախարարության  «Հայկական վիրտուալ կամուրջ» ծրագիրը նպատակ է հետապնդել Հայաստանի տեխնոլոլոգիական համայնքը աշխարհին կապող, կամրջող հարթակ, որը միևնույն ժամանակ հիմք կհանդիսանա հայկական սփյուռքի տեխնոլոգիական համայնքի հետ միասնական փոխգործակցության համար:
Միջոցառման նպատակն է ներկայացնել «Հայկական վիրտուալ կամուրջ» ծրագրի կարևորությունը՝ Հայաստանը կապելու աշխարհի առաջատար տեխնոլոգիական կենտրոնների հետ՝ օգտագործելով հայկական գիտական միտքը, տաղանդը և Սփյուռքի ներուժը:
Կարևորում եմ այս ծրագրի շարունակական բնույթը՝ պետական բյուջեի ֆինանսավորման միջոցով, քանի որ «Հայկական վիրտուալ կամուրջը» ԲՏԱ  նախարարության անկյունաքարային ծրագրերից մեկն  է՝ Հայաստանը որպես բարձր տեխնոլոգիական երկիր ներկայացնելու, հայկական բարձր տեխնոլոգիական համայնքը զարգացնելու և նախարարության ծրագրերն ու տեսլականը իրագործելու առումով:
Առաջարկում եմ Հայաստանի Հանրապետության 2024 թվականի պետական բյուջեի ծախսային հոդվածները նկարագրող համապատասխան հավելվածում ընդգրկել նաև վերոնշյալ միջոցառումը՝ հատկացնելով  250,000,000 (երկու հարյուր հիսուն միլիոն) դրամ։ Հաշվարկն իրականացված է 20 կազմակերպության ներկայացուցչի ուսուցման համար՝ յուրաքանչյուրին 12․500․000 (տասներկու միլիոն հինգ հարյուր հազար) դրամի չափով՝ ներառված ուսման վճար, օրապահիկ և գիշերավարձ:
Հիշյալ 250 միլիոն դրամը համարում եմ ոչ թե ընթացիկ ծախս, այլ կապիտալացվող ներդրում և գտնում եմ, որ ռազմավարական հռչակված բարձր տեխնոլոգիական ոլորտում հիմնավոր ներդրումները ավելի քան կարևոր են, որոնք հիշյալ ոլորտում կարող են ապահովել նորանոր արդյունքներ և թռիչքային աճ:
</t>
  </si>
  <si>
    <t xml:space="preserve">Հայաստանի բարձր տեխնոլոգիական ոլորտի զարգացման համար՝ որպես առաջանցիկ զարգացող ճյուղ, կարևոր են արհեստական բանականության գիտահետազոտական կենտրոնի արդիականացումը և այս ուղղությամբ կատարվող պետական ներդրումները:
Առաջարկում եմ Հայաստանի Հանրապետության 2024 թվականի պետական բյուջեի ծախսային հոդվածները նկարագրող համապատասխան հավելվածում ընդգրկել նաև վերոնշյալ միջոցառումը՝ հատկացնելով  3,433,410,300 (երեք միլիարդ չորս հարյուր երսուներեք միլիոն չորս հարյուրտաս հազար) դրամ։
Ըստ էության, քանի որ գերհամակարգիչը ենթակա է ներմուծման, ծախսային բացվածքը՝ արտարժութային գնանշմամբ, հետևյալն է.
Գերհամակարգիչ 64 NVIDIA H100՝ 7 միլիոն ԱՄՆ դոլար
Datacenter ենթակառուցվածք ԵՊՀ-ում՝  1 միլիոն ԱՄՆ դոլար
Էլեկտրական սնուցման համակարգ՝  500 հազար ԱՄՆ դոլար
Պահպանման ծախսեր՝ 30 հազար ԱՄՆ դոլար՝ տարեկան
</t>
  </si>
  <si>
    <t xml:space="preserve"> ՀՀ Ազգային Ժողովի պատգամավոր Թագուհի Թովմասյան</t>
  </si>
  <si>
    <t xml:space="preserve"> ՀՀ Ազգային Ժողովի պատգամավոր Գևորգ Պապոյան Արուսյակ Մանավազյան</t>
  </si>
  <si>
    <t>Ղեկավարվելով &lt;&lt;Ազգային ժողովի կանոնակարգ&gt;&gt; ՀՀ սահմանադրական օրենքի 89-րդ հոդվածի 1-ին կետով՝ առաջարկում եմ բյուջեի նախագծով հաստատված յուրաքանչյուր ծրագրի համար ներկայացնել նախորդ տարվա համեմատությամբ տվյալ ծրագրի գծով բյուջեի փոփոխությունը՝ արտահայտված տոկոսներով։ Ինչպես նաև ներկայացնել տվյալ ծրագրի մասնաբաժինը ամբողջ բյուջեում՝ արտահայտված տոկոսներով։</t>
  </si>
  <si>
    <t xml:space="preserve"> ՀՀ Ազգային Ժողովի պատգամավոր Գևորգ Պապոյան </t>
  </si>
  <si>
    <t>Ղեկավարվելով &lt;&lt;Ազգային ժողովի կանոնակարգ&gt;&gt; ՀՀ սահմանադրական օրենքի 89-րդ հոդվածի 1-ին կետով՝ առաջարկում եմ &lt;&lt;ՀՀ 2024 թվականի պետական բյուջեի մասին&gt;&gt; օրենքի նախագծում  նախատեսել 13․000․000․000,0 (տասներեք միլիարդ) դրամ Երևան քաղաքում նախադպրոցական կրթության հասանելիության ապահովման նպատակով մանկապարտեզների շենքերի (մասնաշենքերի) կառուցման, հիմնանորոգման համար՝ առաջնորդվելով  ՀՀ Կառավարության 2021-2026թթ ծրագրով։</t>
  </si>
  <si>
    <t xml:space="preserve"> ՀՀ Ազգային Ժողովի պատգամավոր Զարուհի Բաթոյան</t>
  </si>
  <si>
    <t>1. 1160 ծրագրի շրջանակում առաջարկում եմ նոր միջոցառում նախատեսել՝ անկախ կյանքի ծառայությունների տրամադրման համար, որը կպատվիրակվի հասարակական կազմակերպություններին Երևանում և/կամ Գյումրիում:</t>
  </si>
  <si>
    <t>2. 1032 ծրագրի 11002 միջոցառման մասով առաջարկում եմ չնվազեցնել, այլ՝ պահպանել տարեց և (կամ) հաշմանդամություն ունեցող անձանց տնային պայմաններում խնամքի ծառայություններից օգտվող նախորդ տարվա շահառուների քանակը:</t>
  </si>
  <si>
    <t xml:space="preserve">3. 1160 ծրագրի 12001 միջոցառմամբ հաշմանդամություն ունեցող անձանց և այլ սոցիալական խմբերին պետական հավաստագրերի միջոցով աջակցող միջոցների փոխհատուցման գործընթացում առաջարկում եմ նախատեսել տարբերակված ֆինանսական մոտեցում՝ մասնավորապես մոտորասայլակ օգտագործող անձանց համար, որի գնային արժեքը ներկայում կազմում է 95000 ՀՀ դրամ: </t>
  </si>
  <si>
    <t>4. 1098 ծրագրի 12009 միջոցառման մասով առաջարկում եմ 6 ամիս ժամկետով անապահով ընտանիքներին և խոցելի այլ խմբերին ժամանակավոր կացարաններով ապահովելու նպատակով բնակարանի վարձակալության վարձավճարի փոխհատուցումը տրամադրելիս յուրաքանչյուր ամսվա համար 60000 ՀՀ դրամի փոխարեն սահմանել 2023 թ-ի հունվարի 1-ից սահմանված նվազագույն աշխատավարձի չափով՝ 75000 ՀՀ դրամ:</t>
  </si>
  <si>
    <t>5. 1011 ծրագրի 12011 միջոցառմամբ ՀՀ-ում փախստական ճանաչված և ապաստան ստացած անձանց բնակարաններ վարձակալելու համար առավելագույնը 6 ամիս ժամկետով փոխհատուցում տրամադրելիս՝ յուրաքանչյուր ամսվա համար 60000 ՀՀ դրամի փոխարեն առաջարկում եմ սահմանել 2023 թ-ի հունվարի 1-ից սահմանված նվազագույն աշխատավարձի չափով՝ 75000 ՀՀ դրամ:</t>
  </si>
  <si>
    <t>6. Հաշվի առնելով այն հանգամանքը որ ընտանիքում բռնության ենթարկված և ապաստարան հայցող անձանց թիվը ավելանում է, առաջարկում եմ 1141 ծրագրի 11015 միջոցառման համաձայն տրամադրվող ֆինանսավորման չափը վերանայել՝ ավելացնելու նպատակով:</t>
  </si>
  <si>
    <t xml:space="preserve">Ղեկավարվելով &lt;&lt;Ազգային ժողովի կանոնակարգ&gt;&gt; ՀՀ սահմանադրական օրենքի 89-րդ հոդվածԻ 1-ին կետով՝ առաջարկում եմ &lt;&lt;ՀՀ 2024 թվականի պետական բյուջեի մասին&gt;&gt;օրենքի նախագծի 1162 ծրագրի 11006 միջոցառման  շրջանակում նախատեսել լրացուցիչ ևս 20,478,000.0 դրամ գումար՝ գիտական և գիտատեխնիկական նպատակային-ծրագրային հետազոտություններ իրականացնելու նպատակով։
</t>
  </si>
  <si>
    <t>ՀՀ Ազգային Ժողովի պատգամավոր Սիսակ Գաբրիելյան</t>
  </si>
  <si>
    <t>Երևանի պետական Հումանիտար Տեխնիկական քոլեջը  և Երևանի Փ. Թերլեմեզյանի անվան պետական նկարչական քոլեջը ժեստերի լեզվի թարգմանչի հաստիքով ապահովելու համար ՝ «2024 թվականի պետական բյուջեի մասին» ՀՀ օրենքի նախագծում կատարել համապատասխան ֆինանսական հատկացում:</t>
  </si>
  <si>
    <t xml:space="preserve">&lt;&lt;ՀՀ  2024 թվականի պետական բյուջեի մասին&gt;&gt; օրենքի նախագծում 1202 ծրագրի 11006 միջոցառում
Առաջարկում եմ՝ նկարագրել  18 մլրդ դրամի ծախսն իրականացնելու համար նախատեսված միջոցառումները որպես  արդյունքային չափորոշիչներ։
Պարզաբանել՝ 2024 թվականի հուլիսի 1-ից պարտադիր համապարփակ ապահովագրությանն անցնելու համար տրամադրվող 18 մլրդ դրամ ծախսի մեջ շահառուների որ խմբերն են ներառնված։ 
</t>
  </si>
  <si>
    <t xml:space="preserve">&lt;&lt;ՀՀ  2024 թվականի պետական բյուջեի մասին&gt;&gt; օրենքի նախագծում 1207 ծրագրի 11001 միջոցառում 
Առաջարկում եմ՝ պարզաբանել ինչ հաշվարկների արդյունքում է բնակչության սոցիալապես անապահով և հատուկ խմբերում ընդգրկված անձանց թիվը 2024 թվականին մոտ 40000-ով ավելանալու։ 
</t>
  </si>
  <si>
    <t xml:space="preserve">&lt;&lt;ՀՀ  2024 թվականի պետական բյուջեի մասին&gt;&gt; օրենքի նախագծում 1188 ծրագրի 12001 միջոցառում
Առաջարկում եմ՝  միջոցառման՝ ըստ հիվանդությունների՝ ֆենիլկետոնուրիա, ֆենիլ ալանին չպարունակող մանկական կեր  ստացող  շահառուների մեջ ընդգրկել նաև  18-20 տարեկան շահառուներին, որոնց թիվը կազմում է 5։
</t>
  </si>
  <si>
    <t>ՀՀ Ազգային Ժողովի պատգամավոր Նարեկ Զեյնալյան</t>
  </si>
  <si>
    <t>Դեռևս 1989 թվականին Արարատ քաղաքի Շահումյան 20, 37 և Օրջոնիկիդձե 9 շենքերը վթարային լինելու պատճառով կազմաքանդվել են, և բնակիչների հետ կնքվել են պայմանագրեր՝ հետագայում նոր շենքեր կառուցելու  և բնակարաններն ըստ հասցեատերերի բաժանելու պայմանով։ Շուրջ 34(երեսունչորս) տարի խնդիրը չի լուծվում։
Առաջարկում եմ 2024 թվականի պետական բյուջեում գումար հատկացնել խնդիրը լուծելու համար։</t>
  </si>
  <si>
    <t>ՀՀ Ազգային Ժողովի պատգամավոր Հովիկ Աղազարյան</t>
  </si>
  <si>
    <t xml:space="preserve">Ղեկավարվելով «Ազգային ժողովի կանոնակարգ» ՀՀ սահմանադրական օրենքի 89-րդ հոդվաածի 1֊ին կետով' առաջարկում եմ «ՀՀ 2024թ. պետական բյուջեի մասին» օրենքի նախագծի համապատասխան ծրագրի շրջանակներում նախատեսել 134,065,540 դրամ գումար' ՀՀ դատախազության Շենգավիթ վարչական շրջանի դատախազության և Կոտայքի մարզի դատախազության Հրազդանի նստավայրի մասնաշենքերի հիմնանորոգման հրատապ անհրաժեշտությամբ պայմանավորված:
</t>
  </si>
  <si>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120,000.0 հազ. դրամով:</t>
  </si>
  <si>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200,000.0 հազ. դրամով:</t>
  </si>
  <si>
    <t>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</si>
  <si>
    <t>Ընդունվել է: Ըստ Երևանի քաղաքապետարանի կողմից ներկայացված ցանկի՝ 13.0 մլրդ գումարի լրացուցիչ հայտի մեջ մանկապարտեզների գծով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</si>
  <si>
    <t xml:space="preserve">Չի ընդունվել: 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դրամի չափով կրթաթոշակ, որը կարող է օգտագործվել նաև ուսումնական նպատակներով, այդ թվում՝ ժեստերի լեզվի թարգմանչի վարձատրության համար:
</t>
  </si>
  <si>
    <t>Ընդունվել է ի գիտություն: 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</si>
  <si>
    <t>Առաջարկն 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</si>
  <si>
    <t>Ընդունվել է: Ուղերձ-բացատրագրի 5.Աղյուսակ N 7.Ծախսերի համեմատական աղյուսակում ավելացվել են համապատասխան ցուցանիշները:</t>
  </si>
  <si>
    <t>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t>
  </si>
  <si>
    <t>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</si>
  <si>
    <t>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</si>
  <si>
    <r>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t>
    </r>
    <r>
      <rPr>
        <sz val="10"/>
        <color rgb="FFFF0000"/>
        <rFont val="GHEA Grapalat"/>
        <family val="3"/>
      </rPr>
      <t xml:space="preserve"> </t>
    </r>
    <r>
      <rPr>
        <sz val="10"/>
        <rFont val="GHEA Grapalat"/>
        <family val="3"/>
      </rPr>
      <t>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r>
  </si>
  <si>
    <t>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ամսական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t>
  </si>
  <si>
    <t xml:space="preserve">Ընդունվել է ի գիտություն: Ներկայումս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2024 թ․ բյուջետային գործընթացում ԱՍՀՆ կողմից «Ընտանիքում բռնության ենթարկված անձանց ապաստարանի» ծառայություններ միջոցառման իրականացման համար առաջարկվել է 37,225.0 հազ. դրամ, սակայն նշված ծախսերը և դրանց գնագոյացման սկզբունքների որ բավարար հիմնավորվածությամբ պայմանավորված առաջարկը չի ընդուվել: 2024թ. ընթացքում՝ նշված միջոցառման շրջանակներում խնդիրների առաջացման դեպքում կքննարկվի լրացուցիչ միջոցների հատկացման հարցը:  </t>
  </si>
  <si>
    <r>
      <t xml:space="preserve">Չի ընդունվել: «Անկախ կյանքի ծառայությունները» նոր նախաձեռնության գծով բյուջետային միջոցներ չեն հատկացվել՝ հաշվի առնելով առաջարկվող միջոցառման գծով ֆինանսական գնահատականների բացակայությունը, մատուցվող ծառայությունների գծով գործառույթների անորոշությունը, պահանջվող հաստիքների և դրանց գծով աշխատավարձերի չափերի վերաբերյալ տեղեկատվության բացակայությունը: </t>
    </r>
    <r>
      <rPr>
        <sz val="10"/>
        <rFont val="GHEA Grapalat"/>
        <family val="3"/>
      </rPr>
      <t>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r>
  </si>
  <si>
    <t>Գումարը ներառվել է 2024թ բյուջեի օրենքի նախագծի առաջնահերթությունների հավելվածում։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t>
  </si>
  <si>
    <t>Առաջարկը չի ընդունվել, քանի որ հստակեցված չէ շահառուների քանակի ավելացման հնարավորությունները, ուստի առաջարկում ենք հարցը քննարկել հետագա տարիների բյուջետային գործընթացների շրջանակներում:</t>
  </si>
  <si>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</si>
  <si>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 և 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Միաժանակ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t>
  </si>
  <si>
    <t xml:space="preserve">Ընդունվել է։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</si>
  <si>
    <t>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</si>
</sst>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_);_(* \(#,##0.0\);_(* &quot;-&quot;??_);_(@_)"/>
  </numFmts>
  <fonts count="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GHEA Grapalat"/>
      <family val="3"/>
    </font>
    <font>
      <b/>
      <sz val="10"/>
      <name val="GHEA Grapalat"/>
      <family val="3"/>
    </font>
    <font>
      <b/>
      <i/>
      <sz val="10"/>
      <name val="GHEA Grapalat"/>
      <family val="3"/>
    </font>
    <font>
      <sz val="10"/>
      <color rgb="FF00000A"/>
      <name val="GHEA Grapalat"/>
      <family val="3"/>
    </font>
    <font>
      <sz val="10"/>
      <color rgb="FF000000"/>
      <name val="GHEA Grapalat"/>
      <family val="3"/>
    </font>
    <font>
      <sz val="10"/>
      <color theme="1"/>
      <name val="GHEA Grapalat"/>
      <family val="3"/>
    </font>
    <font>
      <sz val="10"/>
      <color rgb="FFFF0000"/>
      <name val="GHEA Grapalat"/>
      <family val="3"/>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164" fontId="4" fillId="0" borderId="0" applyFont="0" applyFill="0" applyBorder="0" applyAlignment="0" applyProtection="0"/>
    <xf numFmtId="0" fontId="4" fillId="0" borderId="0"/>
    <xf numFmtId="0" fontId="3" fillId="0" borderId="0"/>
    <xf numFmtId="0" fontId="2" fillId="0" borderId="0"/>
    <xf numFmtId="0" fontId="1" fillId="0" borderId="0"/>
    <xf numFmtId="0" fontId="1" fillId="0" borderId="0"/>
  </cellStyleXfs>
  <cellXfs count="62">
    <xf numFmtId="0" fontId="0" fillId="0" borderId="0" xfId="0"/>
    <xf numFmtId="0" fontId="5" fillId="0" borderId="1" xfId="0" applyFont="1" applyBorder="1" applyAlignment="1">
      <alignment horizontal="justify" vertical="center"/>
    </xf>
    <xf numFmtId="165" fontId="6" fillId="0" borderId="1" xfId="1" applyNumberFormat="1" applyFont="1" applyFill="1" applyBorder="1" applyAlignment="1">
      <alignment horizontal="right" vertical="center"/>
    </xf>
    <xf numFmtId="0" fontId="5" fillId="0" borderId="0" xfId="0" applyFont="1"/>
    <xf numFmtId="0" fontId="5" fillId="0" borderId="0" xfId="0" applyFont="1" applyAlignment="1">
      <alignment horizontal="left" vertical="top" wrapText="1"/>
    </xf>
    <xf numFmtId="0" fontId="5" fillId="0" borderId="0" xfId="0" applyFont="1" applyAlignment="1">
      <alignment horizontal="center"/>
    </xf>
    <xf numFmtId="164" fontId="5" fillId="0" borderId="0" xfId="0" applyNumberFormat="1" applyFont="1"/>
    <xf numFmtId="165" fontId="6"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7" fillId="0" borderId="3" xfId="0" applyFont="1" applyBorder="1" applyAlignment="1">
      <alignment horizontal="center" vertical="center" wrapText="1"/>
    </xf>
    <xf numFmtId="0" fontId="6" fillId="0" borderId="0" xfId="0" applyFont="1" applyAlignment="1">
      <alignment horizontal="right"/>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0" xfId="2" applyFont="1" applyAlignment="1">
      <alignment horizontal="center" vertical="center" wrapText="1"/>
    </xf>
    <xf numFmtId="0" fontId="5" fillId="0" borderId="0" xfId="2" applyFont="1" applyAlignment="1">
      <alignment horizontal="left" vertical="top" wrapText="1"/>
    </xf>
    <xf numFmtId="0" fontId="5" fillId="0" borderId="0" xfId="2" applyFont="1" applyAlignment="1">
      <alignment horizontal="center"/>
    </xf>
    <xf numFmtId="0" fontId="5" fillId="0" borderId="0" xfId="2" applyFont="1"/>
    <xf numFmtId="0" fontId="5" fillId="0" borderId="0" xfId="2" applyFont="1" applyAlignment="1">
      <alignment horizontal="left"/>
    </xf>
    <xf numFmtId="164" fontId="5" fillId="0" borderId="0" xfId="2" applyNumberFormat="1" applyFont="1"/>
    <xf numFmtId="0" fontId="6" fillId="0" borderId="0" xfId="2" applyFont="1" applyAlignment="1">
      <alignment horizontal="right"/>
    </xf>
    <xf numFmtId="0" fontId="5" fillId="0" borderId="1" xfId="2" applyFont="1" applyBorder="1" applyAlignment="1">
      <alignment horizontal="center" vertical="center" wrapText="1"/>
    </xf>
    <xf numFmtId="0" fontId="7" fillId="0" borderId="3" xfId="2" applyFont="1" applyBorder="1" applyAlignment="1">
      <alignment horizontal="center" vertical="center" wrapText="1"/>
    </xf>
    <xf numFmtId="165" fontId="6" fillId="0" borderId="1" xfId="2" applyNumberFormat="1" applyFont="1" applyBorder="1" applyAlignment="1">
      <alignment horizontal="center" vertical="center" wrapText="1"/>
    </xf>
    <xf numFmtId="0" fontId="5" fillId="0" borderId="1" xfId="2" applyFont="1" applyBorder="1" applyAlignment="1">
      <alignment horizontal="left" vertical="center" wrapText="1"/>
    </xf>
    <xf numFmtId="0" fontId="6" fillId="0" borderId="1" xfId="2" applyFont="1" applyBorder="1" applyAlignment="1">
      <alignment horizontal="left" vertical="center" wrapText="1"/>
    </xf>
    <xf numFmtId="0" fontId="5" fillId="0" borderId="1" xfId="2" applyFont="1" applyBorder="1" applyAlignment="1">
      <alignment horizontal="justify" vertical="center"/>
    </xf>
    <xf numFmtId="0" fontId="6" fillId="0" borderId="1" xfId="0" applyFont="1" applyBorder="1" applyAlignment="1">
      <alignment horizontal="center" vertical="center"/>
    </xf>
    <xf numFmtId="0" fontId="5" fillId="0" borderId="0" xfId="0" applyFont="1" applyAlignment="1">
      <alignment horizontal="left" vertical="top"/>
    </xf>
    <xf numFmtId="0" fontId="5" fillId="0" borderId="0" xfId="0" applyFont="1" applyAlignment="1"/>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5" fillId="0" borderId="0" xfId="0" applyFont="1" applyAlignment="1">
      <alignment horizontal="left" wrapText="1"/>
    </xf>
    <xf numFmtId="0" fontId="6" fillId="0" borderId="0" xfId="0" applyFont="1" applyAlignment="1">
      <alignment horizontal="center" vertical="center"/>
    </xf>
    <xf numFmtId="0" fontId="6" fillId="0" borderId="0" xfId="0" applyFont="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 xfId="2" applyFont="1" applyBorder="1" applyAlignment="1">
      <alignment horizontal="center" vertical="center" wrapText="1"/>
    </xf>
    <xf numFmtId="0" fontId="5" fillId="0" borderId="2" xfId="2" applyFont="1" applyBorder="1" applyAlignment="1">
      <alignment horizontal="center" vertical="center"/>
    </xf>
    <xf numFmtId="0" fontId="5" fillId="0" borderId="4" xfId="2" applyFont="1" applyBorder="1" applyAlignment="1">
      <alignment horizontal="center" vertical="center"/>
    </xf>
    <xf numFmtId="0" fontId="5" fillId="0" borderId="3" xfId="2" applyFont="1" applyBorder="1" applyAlignment="1">
      <alignment horizontal="center" vertical="center"/>
    </xf>
    <xf numFmtId="0" fontId="7" fillId="0" borderId="2" xfId="2" applyFont="1" applyBorder="1" applyAlignment="1">
      <alignment horizontal="left" vertical="center" wrapText="1"/>
    </xf>
    <xf numFmtId="0" fontId="7" fillId="0" borderId="4" xfId="2" applyFont="1" applyBorder="1" applyAlignment="1">
      <alignment horizontal="left" vertical="center" wrapText="1"/>
    </xf>
    <xf numFmtId="0" fontId="7" fillId="0" borderId="3" xfId="2" applyFont="1" applyBorder="1" applyAlignment="1">
      <alignment horizontal="left" vertical="center" wrapText="1"/>
    </xf>
    <xf numFmtId="0" fontId="6" fillId="0" borderId="0" xfId="2" applyFont="1" applyAlignment="1">
      <alignment horizontal="center" vertical="center" wrapText="1"/>
    </xf>
  </cellXfs>
  <cellStyles count="7">
    <cellStyle name="Normal 2" xfId="2"/>
    <cellStyle name="Normal 3" xfId="3"/>
    <cellStyle name="Normal 3 2" xfId="4"/>
    <cellStyle name="Normal 3 2 2" xfId="6"/>
    <cellStyle name="Normal 3 3" xfId="5"/>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3.xml"/><Relationship Id="rId133" Type="http://schemas.openxmlformats.org/officeDocument/2006/relationships/revisionLog" Target="revisionLog19.xml"/><Relationship Id="rId138" Type="http://schemas.openxmlformats.org/officeDocument/2006/relationships/revisionLog" Target="revisionLog24.xml"/><Relationship Id="rId154" Type="http://schemas.openxmlformats.org/officeDocument/2006/relationships/revisionLog" Target="revisionLog40.xml"/><Relationship Id="rId159" Type="http://schemas.openxmlformats.org/officeDocument/2006/relationships/revisionLog" Target="revisionLog45.xml"/><Relationship Id="rId175" Type="http://schemas.openxmlformats.org/officeDocument/2006/relationships/revisionLog" Target="revisionLog61.xml"/><Relationship Id="rId120" Type="http://schemas.openxmlformats.org/officeDocument/2006/relationships/revisionLog" Target="revisionLog6.xml"/><Relationship Id="rId125" Type="http://schemas.openxmlformats.org/officeDocument/2006/relationships/revisionLog" Target="revisionLog11.xml"/><Relationship Id="rId141" Type="http://schemas.openxmlformats.org/officeDocument/2006/relationships/revisionLog" Target="revisionLog27.xml"/><Relationship Id="rId146" Type="http://schemas.openxmlformats.org/officeDocument/2006/relationships/revisionLog" Target="revisionLog32.xml"/><Relationship Id="rId167" Type="http://schemas.openxmlformats.org/officeDocument/2006/relationships/revisionLog" Target="revisionLog53.xml"/><Relationship Id="rId188" Type="http://schemas.openxmlformats.org/officeDocument/2006/relationships/revisionLog" Target="revisionLog74.xml"/><Relationship Id="rId170" Type="http://schemas.openxmlformats.org/officeDocument/2006/relationships/revisionLog" Target="revisionLog56.xml"/><Relationship Id="rId191" Type="http://schemas.openxmlformats.org/officeDocument/2006/relationships/revisionLog" Target="revisionLog77.xml"/><Relationship Id="rId196" Type="http://schemas.openxmlformats.org/officeDocument/2006/relationships/revisionLog" Target="revisionLog82.xml"/><Relationship Id="rId200" Type="http://schemas.openxmlformats.org/officeDocument/2006/relationships/revisionLog" Target="revisionLog86.xml"/><Relationship Id="rId205" Type="http://schemas.openxmlformats.org/officeDocument/2006/relationships/revisionLog" Target="revisionLog91.xml"/><Relationship Id="rId162" Type="http://schemas.openxmlformats.org/officeDocument/2006/relationships/revisionLog" Target="revisionLog48.xml"/><Relationship Id="rId183" Type="http://schemas.openxmlformats.org/officeDocument/2006/relationships/revisionLog" Target="revisionLog69.xml"/><Relationship Id="rId123" Type="http://schemas.openxmlformats.org/officeDocument/2006/relationships/revisionLog" Target="revisionLog9.xml"/><Relationship Id="rId128" Type="http://schemas.openxmlformats.org/officeDocument/2006/relationships/revisionLog" Target="revisionLog14.xml"/><Relationship Id="rId144" Type="http://schemas.openxmlformats.org/officeDocument/2006/relationships/revisionLog" Target="revisionLog30.xml"/><Relationship Id="rId149" Type="http://schemas.openxmlformats.org/officeDocument/2006/relationships/revisionLog" Target="revisionLog35.xml"/><Relationship Id="rId115" Type="http://schemas.openxmlformats.org/officeDocument/2006/relationships/revisionLog" Target="revisionLog2.xml"/><Relationship Id="rId131" Type="http://schemas.openxmlformats.org/officeDocument/2006/relationships/revisionLog" Target="revisionLog17.xml"/><Relationship Id="rId136" Type="http://schemas.openxmlformats.org/officeDocument/2006/relationships/revisionLog" Target="revisionLog22.xml"/><Relationship Id="rId157" Type="http://schemas.openxmlformats.org/officeDocument/2006/relationships/revisionLog" Target="revisionLog43.xml"/><Relationship Id="rId178" Type="http://schemas.openxmlformats.org/officeDocument/2006/relationships/revisionLog" Target="revisionLog64.xml"/><Relationship Id="rId160" Type="http://schemas.openxmlformats.org/officeDocument/2006/relationships/revisionLog" Target="revisionLog46.xml"/><Relationship Id="rId165" Type="http://schemas.openxmlformats.org/officeDocument/2006/relationships/revisionLog" Target="revisionLog51.xml"/><Relationship Id="rId181" Type="http://schemas.openxmlformats.org/officeDocument/2006/relationships/revisionLog" Target="revisionLog67.xml"/><Relationship Id="rId186" Type="http://schemas.openxmlformats.org/officeDocument/2006/relationships/revisionLog" Target="revisionLog72.xml"/><Relationship Id="rId152" Type="http://schemas.openxmlformats.org/officeDocument/2006/relationships/revisionLog" Target="revisionLog38.xml"/><Relationship Id="rId173" Type="http://schemas.openxmlformats.org/officeDocument/2006/relationships/revisionLog" Target="revisionLog59.xml"/><Relationship Id="rId194" Type="http://schemas.openxmlformats.org/officeDocument/2006/relationships/revisionLog" Target="revisionLog80.xml"/><Relationship Id="rId199" Type="http://schemas.openxmlformats.org/officeDocument/2006/relationships/revisionLog" Target="revisionLog85.xml"/><Relationship Id="rId203" Type="http://schemas.openxmlformats.org/officeDocument/2006/relationships/revisionLog" Target="revisionLog89.xml"/><Relationship Id="rId208" Type="http://schemas.openxmlformats.org/officeDocument/2006/relationships/revisionLog" Target="revisionLog94.xml"/><Relationship Id="rId118" Type="http://schemas.openxmlformats.org/officeDocument/2006/relationships/revisionLog" Target="revisionLog4.xml"/><Relationship Id="rId134" Type="http://schemas.openxmlformats.org/officeDocument/2006/relationships/revisionLog" Target="revisionLog20.xml"/><Relationship Id="rId139" Type="http://schemas.openxmlformats.org/officeDocument/2006/relationships/revisionLog" Target="revisionLog25.xml"/><Relationship Id="rId126" Type="http://schemas.openxmlformats.org/officeDocument/2006/relationships/revisionLog" Target="revisionLog12.xml"/><Relationship Id="rId147" Type="http://schemas.openxmlformats.org/officeDocument/2006/relationships/revisionLog" Target="revisionLog33.xml"/><Relationship Id="rId168" Type="http://schemas.openxmlformats.org/officeDocument/2006/relationships/revisionLog" Target="revisionLog54.xml"/><Relationship Id="rId121" Type="http://schemas.openxmlformats.org/officeDocument/2006/relationships/revisionLog" Target="revisionLog7.xml"/><Relationship Id="rId142" Type="http://schemas.openxmlformats.org/officeDocument/2006/relationships/revisionLog" Target="revisionLog28.xml"/><Relationship Id="rId150" Type="http://schemas.openxmlformats.org/officeDocument/2006/relationships/revisionLog" Target="revisionLog36.xml"/><Relationship Id="rId155" Type="http://schemas.openxmlformats.org/officeDocument/2006/relationships/revisionLog" Target="revisionLog41.xml"/><Relationship Id="rId163" Type="http://schemas.openxmlformats.org/officeDocument/2006/relationships/revisionLog" Target="revisionLog49.xml"/><Relationship Id="rId171" Type="http://schemas.openxmlformats.org/officeDocument/2006/relationships/revisionLog" Target="revisionLog57.xml"/><Relationship Id="rId176" Type="http://schemas.openxmlformats.org/officeDocument/2006/relationships/revisionLog" Target="revisionLog62.xml"/><Relationship Id="rId184" Type="http://schemas.openxmlformats.org/officeDocument/2006/relationships/revisionLog" Target="revisionLog70.xml"/><Relationship Id="rId189" Type="http://schemas.openxmlformats.org/officeDocument/2006/relationships/revisionLog" Target="revisionLog75.xml"/><Relationship Id="rId192" Type="http://schemas.openxmlformats.org/officeDocument/2006/relationships/revisionLog" Target="revisionLog78.xml"/><Relationship Id="rId197" Type="http://schemas.openxmlformats.org/officeDocument/2006/relationships/revisionLog" Target="revisionLog83.xml"/><Relationship Id="rId206" Type="http://schemas.openxmlformats.org/officeDocument/2006/relationships/revisionLog" Target="revisionLog92.xml"/><Relationship Id="rId201" Type="http://schemas.openxmlformats.org/officeDocument/2006/relationships/revisionLog" Target="revisionLog87.xml"/><Relationship Id="rId116" Type="http://schemas.openxmlformats.org/officeDocument/2006/relationships/revisionLog" Target="revisionLog114.xml"/><Relationship Id="rId124" Type="http://schemas.openxmlformats.org/officeDocument/2006/relationships/revisionLog" Target="revisionLog10.xml"/><Relationship Id="rId129" Type="http://schemas.openxmlformats.org/officeDocument/2006/relationships/revisionLog" Target="revisionLog15.xml"/><Relationship Id="rId137" Type="http://schemas.openxmlformats.org/officeDocument/2006/relationships/revisionLog" Target="revisionLog23.xml"/><Relationship Id="rId158" Type="http://schemas.openxmlformats.org/officeDocument/2006/relationships/revisionLog" Target="revisionLog44.xml"/><Relationship Id="rId132" Type="http://schemas.openxmlformats.org/officeDocument/2006/relationships/revisionLog" Target="revisionLog18.xml"/><Relationship Id="rId140" Type="http://schemas.openxmlformats.org/officeDocument/2006/relationships/revisionLog" Target="revisionLog26.xml"/><Relationship Id="rId145" Type="http://schemas.openxmlformats.org/officeDocument/2006/relationships/revisionLog" Target="revisionLog31.xml"/><Relationship Id="rId153" Type="http://schemas.openxmlformats.org/officeDocument/2006/relationships/revisionLog" Target="revisionLog39.xml"/><Relationship Id="rId161" Type="http://schemas.openxmlformats.org/officeDocument/2006/relationships/revisionLog" Target="revisionLog47.xml"/><Relationship Id="rId166" Type="http://schemas.openxmlformats.org/officeDocument/2006/relationships/revisionLog" Target="revisionLog52.xml"/><Relationship Id="rId174" Type="http://schemas.openxmlformats.org/officeDocument/2006/relationships/revisionLog" Target="revisionLog60.xml"/><Relationship Id="rId179" Type="http://schemas.openxmlformats.org/officeDocument/2006/relationships/revisionLog" Target="revisionLog65.xml"/><Relationship Id="rId182" Type="http://schemas.openxmlformats.org/officeDocument/2006/relationships/revisionLog" Target="revisionLog68.xml"/><Relationship Id="rId187" Type="http://schemas.openxmlformats.org/officeDocument/2006/relationships/revisionLog" Target="revisionLog73.xml"/><Relationship Id="rId195" Type="http://schemas.openxmlformats.org/officeDocument/2006/relationships/revisionLog" Target="revisionLog81.xml"/><Relationship Id="rId209" Type="http://schemas.openxmlformats.org/officeDocument/2006/relationships/revisionLog" Target="revisionLog95.xml"/><Relationship Id="rId190" Type="http://schemas.openxmlformats.org/officeDocument/2006/relationships/revisionLog" Target="revisionLog76.xml"/><Relationship Id="rId204" Type="http://schemas.openxmlformats.org/officeDocument/2006/relationships/revisionLog" Target="revisionLog90.xml"/><Relationship Id="rId114" Type="http://schemas.openxmlformats.org/officeDocument/2006/relationships/revisionLog" Target="revisionLog1.xml"/><Relationship Id="rId119" Type="http://schemas.openxmlformats.org/officeDocument/2006/relationships/revisionLog" Target="revisionLog5.xml"/><Relationship Id="rId127" Type="http://schemas.openxmlformats.org/officeDocument/2006/relationships/revisionLog" Target="revisionLog13.xml"/><Relationship Id="rId122" Type="http://schemas.openxmlformats.org/officeDocument/2006/relationships/revisionLog" Target="revisionLog8.xml"/><Relationship Id="rId130" Type="http://schemas.openxmlformats.org/officeDocument/2006/relationships/revisionLog" Target="revisionLog16.xml"/><Relationship Id="rId135" Type="http://schemas.openxmlformats.org/officeDocument/2006/relationships/revisionLog" Target="revisionLog21.xml"/><Relationship Id="rId143" Type="http://schemas.openxmlformats.org/officeDocument/2006/relationships/revisionLog" Target="revisionLog29.xml"/><Relationship Id="rId148" Type="http://schemas.openxmlformats.org/officeDocument/2006/relationships/revisionLog" Target="revisionLog34.xml"/><Relationship Id="rId151" Type="http://schemas.openxmlformats.org/officeDocument/2006/relationships/revisionLog" Target="revisionLog37.xml"/><Relationship Id="rId156" Type="http://schemas.openxmlformats.org/officeDocument/2006/relationships/revisionLog" Target="revisionLog42.xml"/><Relationship Id="rId164" Type="http://schemas.openxmlformats.org/officeDocument/2006/relationships/revisionLog" Target="revisionLog50.xml"/><Relationship Id="rId169" Type="http://schemas.openxmlformats.org/officeDocument/2006/relationships/revisionLog" Target="revisionLog55.xml"/><Relationship Id="rId177" Type="http://schemas.openxmlformats.org/officeDocument/2006/relationships/revisionLog" Target="revisionLog63.xml"/><Relationship Id="rId185" Type="http://schemas.openxmlformats.org/officeDocument/2006/relationships/revisionLog" Target="revisionLog71.xml"/><Relationship Id="rId198" Type="http://schemas.openxmlformats.org/officeDocument/2006/relationships/revisionLog" Target="revisionLog84.xml"/><Relationship Id="rId172" Type="http://schemas.openxmlformats.org/officeDocument/2006/relationships/revisionLog" Target="revisionLog58.xml"/><Relationship Id="rId180" Type="http://schemas.openxmlformats.org/officeDocument/2006/relationships/revisionLog" Target="revisionLog66.xml"/><Relationship Id="rId193" Type="http://schemas.openxmlformats.org/officeDocument/2006/relationships/revisionLog" Target="revisionLog79.xml"/><Relationship Id="rId202" Type="http://schemas.openxmlformats.org/officeDocument/2006/relationships/revisionLog" Target="revisionLog88.xml"/><Relationship Id="rId207" Type="http://schemas.openxmlformats.org/officeDocument/2006/relationships/revisionLog" Target="revisionLog93.xml"/><Relationship Id="rId210" Type="http://schemas.openxmlformats.org/officeDocument/2006/relationships/revisionLog" Target="revisionLog9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D0D5A9F-AF13-4F97-A35B-D4B943FFD589}" diskRevisions="1" revisionId="2220" version="95">
  <header guid="{14B42F2F-2130-4AAD-B26F-5A8742F83501}" dateTime="2023-11-10T11:28:50" maxSheetId="5" userName="Ani Mirzoyan" r:id="rId114">
    <sheetIdMap count="4">
      <sheetId val="1"/>
      <sheetId val="2"/>
      <sheetId val="3"/>
      <sheetId val="4"/>
    </sheetIdMap>
  </header>
  <header guid="{3E8FB514-E3A1-4FFE-A019-AFC066BA192A}" dateTime="2023-11-10T11:30:20" maxSheetId="5" userName="Ani Mirzoyan" r:id="rId115">
    <sheetIdMap count="4">
      <sheetId val="1"/>
      <sheetId val="2"/>
      <sheetId val="3"/>
      <sheetId val="4"/>
    </sheetIdMap>
  </header>
  <header guid="{EA7A963C-ADA3-4FF4-B899-501A35C68ED2}" dateTime="2023-11-10T11:34:59" maxSheetId="5" userName="Ani Mirzoyan" r:id="rId116">
    <sheetIdMap count="4">
      <sheetId val="1"/>
      <sheetId val="2"/>
      <sheetId val="3"/>
      <sheetId val="4"/>
    </sheetIdMap>
  </header>
  <header guid="{B7FE3AA1-6CF5-4EF1-906F-95E3A3BB6A7C}" dateTime="2023-11-10T12:10:34" maxSheetId="5" userName="Marine Gochumyan" r:id="rId117" minRId="747" maxRId="1315">
    <sheetIdMap count="4">
      <sheetId val="1"/>
      <sheetId val="2"/>
      <sheetId val="3"/>
      <sheetId val="4"/>
    </sheetIdMap>
  </header>
  <header guid="{13B5EB2F-48BA-4052-805F-EB1F96BD9ABF}" dateTime="2023-11-10T12:16:49" maxSheetId="5" userName="Marine Gochumyan" r:id="rId118" minRId="1324" maxRId="1338">
    <sheetIdMap count="4">
      <sheetId val="1"/>
      <sheetId val="2"/>
      <sheetId val="3"/>
      <sheetId val="4"/>
    </sheetIdMap>
  </header>
  <header guid="{F553C2DA-B2E3-4DEA-A48A-78B77A2AFD63}" dateTime="2023-11-10T12:17:53" maxSheetId="5" userName="Marine Gochumyan" r:id="rId119" minRId="1347" maxRId="1348">
    <sheetIdMap count="4">
      <sheetId val="1"/>
      <sheetId val="2"/>
      <sheetId val="3"/>
      <sheetId val="4"/>
    </sheetIdMap>
  </header>
  <header guid="{97AC5867-136E-4112-87F5-0081757EA74B}" dateTime="2023-11-10T12:20:48" maxSheetId="5" userName="Marine Gochumyan" r:id="rId120" minRId="1349" maxRId="1364">
    <sheetIdMap count="4">
      <sheetId val="1"/>
      <sheetId val="2"/>
      <sheetId val="3"/>
      <sheetId val="4"/>
    </sheetIdMap>
  </header>
  <header guid="{B8DC9C6E-EB42-474C-B507-24CA460E2810}" dateTime="2023-11-10T12:21:02" maxSheetId="5" userName="Marine Gochumyan" r:id="rId121" minRId="1365">
    <sheetIdMap count="4">
      <sheetId val="1"/>
      <sheetId val="2"/>
      <sheetId val="3"/>
      <sheetId val="4"/>
    </sheetIdMap>
  </header>
  <header guid="{4F2FAA92-CF57-4B4B-8A2D-2825208F1AD8}" dateTime="2023-11-10T12:23:01" maxSheetId="5" userName="Marine Gochumyan" r:id="rId122" minRId="1366" maxRId="1367">
    <sheetIdMap count="4">
      <sheetId val="1"/>
      <sheetId val="2"/>
      <sheetId val="3"/>
      <sheetId val="4"/>
    </sheetIdMap>
  </header>
  <header guid="{C6B86018-9EB2-49A7-9144-2FFA61AF7987}" dateTime="2023-11-10T12:23:21" maxSheetId="5" userName="Marine Gochumyan" r:id="rId123" minRId="1376">
    <sheetIdMap count="4">
      <sheetId val="1"/>
      <sheetId val="2"/>
      <sheetId val="3"/>
      <sheetId val="4"/>
    </sheetIdMap>
  </header>
  <header guid="{6EAC078E-33B7-4E24-B221-CCC9FA9D7F69}" dateTime="2023-11-10T12:25:54" maxSheetId="5" userName="Marine Gochumyan" r:id="rId124" minRId="1377" maxRId="1378">
    <sheetIdMap count="4">
      <sheetId val="1"/>
      <sheetId val="2"/>
      <sheetId val="3"/>
      <sheetId val="4"/>
    </sheetIdMap>
  </header>
  <header guid="{9B837173-2610-4179-B8AB-EC92C97204AB}" dateTime="2023-11-10T12:32:52" maxSheetId="5" userName="Marine Gochumyan" r:id="rId125" minRId="1387" maxRId="1389">
    <sheetIdMap count="4">
      <sheetId val="1"/>
      <sheetId val="2"/>
      <sheetId val="3"/>
      <sheetId val="4"/>
    </sheetIdMap>
  </header>
  <header guid="{B0BCCB33-9004-48FA-BDB3-DEDB824B3AEF}" dateTime="2023-11-10T12:33:01" maxSheetId="5" userName="Marine Gochumyan" r:id="rId126" minRId="1390">
    <sheetIdMap count="4">
      <sheetId val="1"/>
      <sheetId val="2"/>
      <sheetId val="3"/>
      <sheetId val="4"/>
    </sheetIdMap>
  </header>
  <header guid="{7690EB27-DD78-42F0-B7E9-6A5E68583E96}" dateTime="2023-11-10T12:34:53" maxSheetId="5" userName="Marine Gochumyan" r:id="rId127" minRId="1391" maxRId="1393">
    <sheetIdMap count="4">
      <sheetId val="1"/>
      <sheetId val="2"/>
      <sheetId val="3"/>
      <sheetId val="4"/>
    </sheetIdMap>
  </header>
  <header guid="{70119EA2-76FF-4292-A1B5-98C9CAB5B841}" dateTime="2023-11-10T12:39:39" maxSheetId="5" userName="Marine Gochumyan" r:id="rId128" minRId="1394" maxRId="1398">
    <sheetIdMap count="4">
      <sheetId val="1"/>
      <sheetId val="2"/>
      <sheetId val="3"/>
      <sheetId val="4"/>
    </sheetIdMap>
  </header>
  <header guid="{6AB237C3-EE58-4118-BDAC-094C2E5F7A7B}" dateTime="2023-11-10T12:42:30" maxSheetId="5" userName="Marine Gochumyan" r:id="rId129" minRId="1407" maxRId="1418">
    <sheetIdMap count="4">
      <sheetId val="1"/>
      <sheetId val="2"/>
      <sheetId val="3"/>
      <sheetId val="4"/>
    </sheetIdMap>
  </header>
  <header guid="{C64C7A9A-E4C7-4BBA-A957-E43083E8B693}" dateTime="2023-11-10T12:43:42" maxSheetId="5" userName="Marine Gochumyan" r:id="rId130" minRId="1427">
    <sheetIdMap count="4">
      <sheetId val="1"/>
      <sheetId val="2"/>
      <sheetId val="3"/>
      <sheetId val="4"/>
    </sheetIdMap>
  </header>
  <header guid="{B7270D9C-3055-41A6-A258-69B0E524A0E4}" dateTime="2023-11-10T12:43:56" maxSheetId="5" userName="Marine Gochumyan" r:id="rId131">
    <sheetIdMap count="4">
      <sheetId val="1"/>
      <sheetId val="2"/>
      <sheetId val="3"/>
      <sheetId val="4"/>
    </sheetIdMap>
  </header>
  <header guid="{5B0EC66B-B3A9-4738-85C1-F01389710400}" dateTime="2023-11-10T12:44:56" maxSheetId="5" userName="Marine Gochumyan" r:id="rId132">
    <sheetIdMap count="4">
      <sheetId val="1"/>
      <sheetId val="2"/>
      <sheetId val="3"/>
      <sheetId val="4"/>
    </sheetIdMap>
  </header>
  <header guid="{1ACDBBB0-AF03-4901-8BF3-E7DB75CC040B}" dateTime="2023-11-10T12:54:41" maxSheetId="5" userName="Marine Gochumyan" r:id="rId133" minRId="1452" maxRId="1464">
    <sheetIdMap count="4">
      <sheetId val="1"/>
      <sheetId val="2"/>
      <sheetId val="3"/>
      <sheetId val="4"/>
    </sheetIdMap>
  </header>
  <header guid="{785FA4DE-F168-4C8A-A9C2-101AD48A412C}" dateTime="2023-11-10T14:11:55" maxSheetId="5" userName="Artak Karapetyan" r:id="rId134" minRId="1473" maxRId="1476">
    <sheetIdMap count="4">
      <sheetId val="1"/>
      <sheetId val="2"/>
      <sheetId val="3"/>
      <sheetId val="4"/>
    </sheetIdMap>
  </header>
  <header guid="{8063392F-49DA-490F-953F-F936394D0B78}" dateTime="2023-11-10T14:16:51" maxSheetId="5" userName="Artak Karapetyan" r:id="rId135">
    <sheetIdMap count="4">
      <sheetId val="1"/>
      <sheetId val="2"/>
      <sheetId val="3"/>
      <sheetId val="4"/>
    </sheetIdMap>
  </header>
  <header guid="{AFF1E93E-FA54-403A-B6E3-8CD2514FA270}" dateTime="2023-11-10T15:15:50" maxSheetId="5" userName="Anna Ohanyan" r:id="rId136">
    <sheetIdMap count="4">
      <sheetId val="1"/>
      <sheetId val="2"/>
      <sheetId val="3"/>
      <sheetId val="4"/>
    </sheetIdMap>
  </header>
  <header guid="{73979268-A48F-4615-8175-898095567B07}" dateTime="2023-11-14T19:25:21" maxSheetId="5" userName="Susanna Sargsyan" r:id="rId137" minRId="1484" maxRId="1497">
    <sheetIdMap count="4">
      <sheetId val="1"/>
      <sheetId val="2"/>
      <sheetId val="3"/>
      <sheetId val="4"/>
    </sheetIdMap>
  </header>
  <header guid="{B9E14473-9308-4863-BA10-1DDB9B49C69B}" dateTime="2023-11-15T09:39:07" maxSheetId="5" userName="Susanna Sargsyan" r:id="rId138">
    <sheetIdMap count="4">
      <sheetId val="1"/>
      <sheetId val="2"/>
      <sheetId val="3"/>
      <sheetId val="4"/>
    </sheetIdMap>
  </header>
  <header guid="{D5F2DE83-A926-4B3E-9E56-96B8C183D30E}" dateTime="2023-11-17T17:06:51" maxSheetId="5" userName="Ani Mirzoyan" r:id="rId139" minRId="1512" maxRId="1556">
    <sheetIdMap count="4">
      <sheetId val="1"/>
      <sheetId val="2"/>
      <sheetId val="3"/>
      <sheetId val="4"/>
    </sheetIdMap>
  </header>
  <header guid="{E925F508-CA14-4424-8474-8C575D1EA729}" dateTime="2023-11-17T17:08:15" maxSheetId="5" userName="Ani Mirzoyan" r:id="rId140" minRId="1565">
    <sheetIdMap count="4">
      <sheetId val="1"/>
      <sheetId val="2"/>
      <sheetId val="3"/>
      <sheetId val="4"/>
    </sheetIdMap>
  </header>
  <header guid="{E79C54B2-2C55-48CF-BB99-CB345955F593}" dateTime="2023-11-17T17:09:49" maxSheetId="5" userName="Ani Mirzoyan" r:id="rId141" minRId="1573" maxRId="1574">
    <sheetIdMap count="4">
      <sheetId val="1"/>
      <sheetId val="2"/>
      <sheetId val="3"/>
      <sheetId val="4"/>
    </sheetIdMap>
  </header>
  <header guid="{4BA21259-6B2F-414C-AE8A-BC9DAC1F7175}" dateTime="2023-11-17T17:11:28" maxSheetId="5" userName="Ani Mirzoyan" r:id="rId142">
    <sheetIdMap count="4">
      <sheetId val="1"/>
      <sheetId val="2"/>
      <sheetId val="3"/>
      <sheetId val="4"/>
    </sheetIdMap>
  </header>
  <header guid="{7A22161E-1F68-4B3E-AEBB-34F92BA960A4}" dateTime="2023-11-21T16:16:17" maxSheetId="5" userName="Narine Norekyan" r:id="rId143" minRId="1582" maxRId="1583">
    <sheetIdMap count="4">
      <sheetId val="1"/>
      <sheetId val="2"/>
      <sheetId val="3"/>
      <sheetId val="4"/>
    </sheetIdMap>
  </header>
  <header guid="{47910A08-9FC6-4549-8B21-E11C558697B7}" dateTime="2023-11-21T16:17:30" maxSheetId="5" userName="Narine Norekyan" r:id="rId144">
    <sheetIdMap count="4">
      <sheetId val="1"/>
      <sheetId val="2"/>
      <sheetId val="3"/>
      <sheetId val="4"/>
    </sheetIdMap>
  </header>
  <header guid="{9420392F-98BD-49FE-81B9-A9B178C4AE12}" dateTime="2023-11-22T10:28:55" maxSheetId="5" userName="Մարինե Մադոյան" r:id="rId145" minRId="1591" maxRId="1594">
    <sheetIdMap count="4">
      <sheetId val="1"/>
      <sheetId val="2"/>
      <sheetId val="3"/>
      <sheetId val="4"/>
    </sheetIdMap>
  </header>
  <header guid="{AF6AB09F-0EAD-4901-86FB-87079339DB2B}" dateTime="2023-11-22T11:10:19" maxSheetId="5" userName="Մարինե Մադոյան" r:id="rId146" minRId="1602" maxRId="1609">
    <sheetIdMap count="4">
      <sheetId val="1"/>
      <sheetId val="2"/>
      <sheetId val="3"/>
      <sheetId val="4"/>
    </sheetIdMap>
  </header>
  <header guid="{DD444FB9-D9D2-45A1-A1EC-8FA19DED61B7}" dateTime="2023-11-22T18:07:51" maxSheetId="5" userName="Hrayr Yesayan" r:id="rId147">
    <sheetIdMap count="4">
      <sheetId val="1"/>
      <sheetId val="2"/>
      <sheetId val="3"/>
      <sheetId val="4"/>
    </sheetIdMap>
  </header>
  <header guid="{A2FE946E-9425-4956-96A8-63D826938883}" dateTime="2023-11-23T11:08:34" maxSheetId="5" userName="Anna Ohanyan" r:id="rId148">
    <sheetIdMap count="4">
      <sheetId val="1"/>
      <sheetId val="2"/>
      <sheetId val="3"/>
      <sheetId val="4"/>
    </sheetIdMap>
  </header>
  <header guid="{56D48810-0B57-4FBC-AABC-2CE50338DE36}" dateTime="2023-11-23T15:40:33" maxSheetId="5" userName="Anna Ohanyan" r:id="rId149" minRId="1624">
    <sheetIdMap count="4">
      <sheetId val="1"/>
      <sheetId val="2"/>
      <sheetId val="3"/>
      <sheetId val="4"/>
    </sheetIdMap>
  </header>
  <header guid="{B2AC95EE-0C8E-4AB1-941A-E1D4549D28C8}" dateTime="2023-11-23T15:48:26" maxSheetId="5" userName="Anna Ohanyan" r:id="rId150" minRId="1625">
    <sheetIdMap count="4">
      <sheetId val="1"/>
      <sheetId val="2"/>
      <sheetId val="3"/>
      <sheetId val="4"/>
    </sheetIdMap>
  </header>
  <header guid="{0E8EF5A3-9149-4818-8BE6-1EE715C72C65}" dateTime="2023-11-23T15:50:26" maxSheetId="5" userName="Anna Ohanyan" r:id="rId151" minRId="1633">
    <sheetIdMap count="4">
      <sheetId val="1"/>
      <sheetId val="2"/>
      <sheetId val="3"/>
      <sheetId val="4"/>
    </sheetIdMap>
  </header>
  <header guid="{6DDB334E-AD93-4E35-A403-150C6CA6B171}" dateTime="2023-11-23T15:51:03" maxSheetId="5" userName="Jora Asatryan" r:id="rId152">
    <sheetIdMap count="4">
      <sheetId val="1"/>
      <sheetId val="2"/>
      <sheetId val="3"/>
      <sheetId val="4"/>
    </sheetIdMap>
  </header>
  <header guid="{FB82CE4E-E123-43EF-9D5E-DEC0CB2C50F5}" dateTime="2023-11-23T15:52:17" maxSheetId="5" userName="Jora Asatryan" r:id="rId153">
    <sheetIdMap count="4">
      <sheetId val="1"/>
      <sheetId val="2"/>
      <sheetId val="3"/>
      <sheetId val="4"/>
    </sheetIdMap>
  </header>
  <header guid="{170B6F56-4CAC-4CF7-B37E-F1F8D34D9978}" dateTime="2023-11-23T15:58:45" maxSheetId="5" userName="Jora Asatryan" r:id="rId154">
    <sheetIdMap count="4">
      <sheetId val="1"/>
      <sheetId val="2"/>
      <sheetId val="3"/>
      <sheetId val="4"/>
    </sheetIdMap>
  </header>
  <header guid="{AD9570E1-7D46-458F-ABA0-AE4C94465FCC}" dateTime="2023-11-23T16:20:55" maxSheetId="5" userName="Tamara Javadyan" r:id="rId155" minRId="1648" maxRId="1649">
    <sheetIdMap count="4">
      <sheetId val="1"/>
      <sheetId val="2"/>
      <sheetId val="3"/>
      <sheetId val="4"/>
    </sheetIdMap>
  </header>
  <header guid="{29934F78-3971-46D5-9F1E-59E7C7CAFD50}" dateTime="2023-11-23T18:26:14" maxSheetId="5" userName="Karine Khojabekyan" r:id="rId156" minRId="1657" maxRId="1658">
    <sheetIdMap count="4">
      <sheetId val="1"/>
      <sheetId val="2"/>
      <sheetId val="3"/>
      <sheetId val="4"/>
    </sheetIdMap>
  </header>
  <header guid="{618843F7-614B-4AFF-B40B-E21E290AFE4B}" dateTime="2023-11-23T18:30:25" maxSheetId="5" userName="Karine Khojabekyan" r:id="rId157">
    <sheetIdMap count="4">
      <sheetId val="1"/>
      <sheetId val="2"/>
      <sheetId val="3"/>
      <sheetId val="4"/>
    </sheetIdMap>
  </header>
  <header guid="{6DBBC6B0-51E4-4675-88A7-EBC2A3E33907}" dateTime="2023-11-24T14:28:50" maxSheetId="5" userName="Anna Ananikyan" r:id="rId158" minRId="1673" maxRId="1675">
    <sheetIdMap count="4">
      <sheetId val="1"/>
      <sheetId val="2"/>
      <sheetId val="3"/>
      <sheetId val="4"/>
    </sheetIdMap>
  </header>
  <header guid="{96998B5F-DA84-4D78-966C-CFF800AEC135}" dateTime="2023-11-24T15:20:30" maxSheetId="5" userName="Anna Ananikyan" r:id="rId159" minRId="1676" maxRId="1681">
    <sheetIdMap count="4">
      <sheetId val="1"/>
      <sheetId val="2"/>
      <sheetId val="3"/>
      <sheetId val="4"/>
    </sheetIdMap>
  </header>
  <header guid="{EADC15D9-B871-45F2-A6E6-B61491185976}" dateTime="2023-11-24T20:46:55" maxSheetId="5" userName="Gyulnara Grigoryan" r:id="rId160" minRId="1689" maxRId="1690">
    <sheetIdMap count="4">
      <sheetId val="1"/>
      <sheetId val="2"/>
      <sheetId val="3"/>
      <sheetId val="4"/>
    </sheetIdMap>
  </header>
  <header guid="{0779B697-9472-4F5D-A1E2-08FA535DBCA3}" dateTime="2023-11-25T14:24:00" maxSheetId="5" userName="Armenuhi Hakobyan" r:id="rId161" minRId="1698" maxRId="1700">
    <sheetIdMap count="4">
      <sheetId val="1"/>
      <sheetId val="2"/>
      <sheetId val="3"/>
      <sheetId val="4"/>
    </sheetIdMap>
  </header>
  <header guid="{F6026FCA-B36E-45A2-A460-3DA618D3A840}" dateTime="2023-11-25T14:27:27" maxSheetId="5" userName="Armenuhi Hakobyan" r:id="rId162" minRId="1708" maxRId="1709">
    <sheetIdMap count="4">
      <sheetId val="1"/>
      <sheetId val="2"/>
      <sheetId val="3"/>
      <sheetId val="4"/>
    </sheetIdMap>
  </header>
  <header guid="{D1637244-6D13-4274-BFB6-178D89DB69BD}" dateTime="2023-11-25T14:29:17" maxSheetId="5" userName="Armenuhi Hakobyan" r:id="rId163" minRId="1710">
    <sheetIdMap count="4">
      <sheetId val="1"/>
      <sheetId val="2"/>
      <sheetId val="3"/>
      <sheetId val="4"/>
    </sheetIdMap>
  </header>
  <header guid="{F845DB27-489C-435E-A25E-CE52EBEA6ABC}" dateTime="2023-11-27T17:18:16" maxSheetId="5" userName="Narine Norekyan" r:id="rId164" minRId="1711">
    <sheetIdMap count="4">
      <sheetId val="1"/>
      <sheetId val="2"/>
      <sheetId val="3"/>
      <sheetId val="4"/>
    </sheetIdMap>
  </header>
  <header guid="{D090C971-1208-4371-95BF-7FADF56D4027}" dateTime="2023-11-28T16:53:23" maxSheetId="5" userName="Armenuhi Hakobyan" r:id="rId165" minRId="1719" maxRId="1722">
    <sheetIdMap count="4">
      <sheetId val="1"/>
      <sheetId val="2"/>
      <sheetId val="3"/>
      <sheetId val="4"/>
    </sheetIdMap>
  </header>
  <header guid="{8CC67CEB-427A-45A5-AB87-59B91BF20FC0}" dateTime="2023-11-28T17:11:39" maxSheetId="5" userName="Armenuhi Hakobyan" r:id="rId166" minRId="1723" maxRId="1724">
    <sheetIdMap count="4">
      <sheetId val="1"/>
      <sheetId val="2"/>
      <sheetId val="3"/>
      <sheetId val="4"/>
    </sheetIdMap>
  </header>
  <header guid="{67E0C6F8-5B62-4466-9167-F132276F5BC7}" dateTime="2023-11-28T19:27:02" maxSheetId="5" userName="Ruzanna Gabrielyan" r:id="rId167" minRId="1725">
    <sheetIdMap count="4">
      <sheetId val="1"/>
      <sheetId val="2"/>
      <sheetId val="3"/>
      <sheetId val="4"/>
    </sheetIdMap>
  </header>
  <header guid="{7E7476E1-AA68-49C0-B54C-0EB301110486}" dateTime="2023-11-28T20:28:53" maxSheetId="5" userName="Ruzanna Gabrielyan" r:id="rId168" minRId="1733" maxRId="1780">
    <sheetIdMap count="4">
      <sheetId val="1"/>
      <sheetId val="2"/>
      <sheetId val="3"/>
      <sheetId val="4"/>
    </sheetIdMap>
  </header>
  <header guid="{360307D5-05C2-40D0-BBC6-825284BAF590}" dateTime="2023-11-29T09:22:49" maxSheetId="5" userName="Արաիկ Եսայան" r:id="rId169" minRId="1781">
    <sheetIdMap count="4">
      <sheetId val="1"/>
      <sheetId val="2"/>
      <sheetId val="3"/>
      <sheetId val="4"/>
    </sheetIdMap>
  </header>
  <header guid="{505AD400-3B61-4DC4-A371-DBFE5855B903}" dateTime="2023-11-29T09:24:58" maxSheetId="5" userName="Արաիկ Եսայան" r:id="rId170" minRId="1789">
    <sheetIdMap count="4">
      <sheetId val="1"/>
      <sheetId val="2"/>
      <sheetId val="3"/>
      <sheetId val="4"/>
    </sheetIdMap>
  </header>
  <header guid="{EB8A1CCA-D8DF-407F-9FD9-7931D88789D1}" dateTime="2023-11-29T09:37:58" maxSheetId="5" userName="Gyulnara Grigoryan" r:id="rId171" minRId="1790">
    <sheetIdMap count="4">
      <sheetId val="1"/>
      <sheetId val="2"/>
      <sheetId val="3"/>
      <sheetId val="4"/>
    </sheetIdMap>
  </header>
  <header guid="{94507A5B-FA1A-4A5E-8356-37AE3BADA610}" dateTime="2023-11-29T09:41:14" maxSheetId="5" userName="Gyulnara Grigoryan" r:id="rId172" minRId="1798">
    <sheetIdMap count="4">
      <sheetId val="1"/>
      <sheetId val="2"/>
      <sheetId val="3"/>
      <sheetId val="4"/>
    </sheetIdMap>
  </header>
  <header guid="{2A9B12D8-D5D6-41EE-81FC-95C5886A8ECE}" dateTime="2023-11-29T09:42:27" maxSheetId="5" userName="Gyulnara Grigoryan" r:id="rId173" minRId="1806">
    <sheetIdMap count="4">
      <sheetId val="1"/>
      <sheetId val="2"/>
      <sheetId val="3"/>
      <sheetId val="4"/>
    </sheetIdMap>
  </header>
  <header guid="{694158D7-AF9C-4E46-B315-A892056840C4}" dateTime="2023-11-29T09:49:26" maxSheetId="5" userName="Jora Asatryan" r:id="rId174">
    <sheetIdMap count="4">
      <sheetId val="1"/>
      <sheetId val="2"/>
      <sheetId val="3"/>
      <sheetId val="4"/>
    </sheetIdMap>
  </header>
  <header guid="{BB61AC75-A07C-4641-9854-C90E2CE25159}" dateTime="2023-11-29T10:34:39" maxSheetId="5" userName="Մարինե Մադոյան" r:id="rId175" minRId="1821" maxRId="1825">
    <sheetIdMap count="4">
      <sheetId val="1"/>
      <sheetId val="2"/>
      <sheetId val="3"/>
      <sheetId val="4"/>
    </sheetIdMap>
  </header>
  <header guid="{E5DCD21B-D79F-4408-9224-F6A7DF87CC25}" dateTime="2023-11-29T10:35:30" maxSheetId="5" userName="Մարինե Մադոյան" r:id="rId176" minRId="1833" maxRId="1834">
    <sheetIdMap count="4">
      <sheetId val="1"/>
      <sheetId val="2"/>
      <sheetId val="3"/>
      <sheetId val="4"/>
    </sheetIdMap>
  </header>
  <header guid="{7B74F57A-1A20-4E33-B7BA-F3943039F807}" dateTime="2023-11-29T10:41:28" maxSheetId="5" userName="Մարինե Մադոյան" r:id="rId177" minRId="1835" maxRId="1836">
    <sheetIdMap count="4">
      <sheetId val="1"/>
      <sheetId val="2"/>
      <sheetId val="3"/>
      <sheetId val="4"/>
    </sheetIdMap>
  </header>
  <header guid="{8A433E19-E7A2-4CE5-96BD-A3C3CE463E96}" dateTime="2023-11-29T10:44:21" maxSheetId="5" userName="Արաիկ Եսայան" r:id="rId178">
    <sheetIdMap count="4">
      <sheetId val="1"/>
      <sheetId val="2"/>
      <sheetId val="3"/>
      <sheetId val="4"/>
    </sheetIdMap>
  </header>
  <header guid="{1150CC9B-DDF2-474A-AFFC-8A6F4CEEE960}" dateTime="2023-11-29T10:47:11" maxSheetId="5" userName="Ruzanna Gabrielyan" r:id="rId179">
    <sheetIdMap count="4">
      <sheetId val="1"/>
      <sheetId val="2"/>
      <sheetId val="3"/>
      <sheetId val="4"/>
    </sheetIdMap>
  </header>
  <header guid="{81E3BA20-9AC2-4363-BFE6-23190D4DE20A}" dateTime="2023-11-29T10:59:06" maxSheetId="5" userName="Արաիկ Եսայան" r:id="rId180" minRId="1851">
    <sheetIdMap count="4">
      <sheetId val="1"/>
      <sheetId val="2"/>
      <sheetId val="3"/>
      <sheetId val="4"/>
    </sheetIdMap>
  </header>
  <header guid="{9A23192E-D74A-4A4D-992D-B16B6D858E04}" dateTime="2023-11-29T11:00:56" maxSheetId="5" userName="Արաիկ Եսայան" r:id="rId181" minRId="1852" maxRId="1853">
    <sheetIdMap count="4">
      <sheetId val="1"/>
      <sheetId val="2"/>
      <sheetId val="3"/>
      <sheetId val="4"/>
    </sheetIdMap>
  </header>
  <header guid="{B24469A8-EBC9-463E-BA80-B23A7AB51C0E}" dateTime="2023-11-29T11:03:07" maxSheetId="5" userName="Արաիկ Եսայան" r:id="rId182" minRId="1854" maxRId="1857">
    <sheetIdMap count="4">
      <sheetId val="1"/>
      <sheetId val="2"/>
      <sheetId val="3"/>
      <sheetId val="4"/>
    </sheetIdMap>
  </header>
  <header guid="{16D0B926-014A-465B-9A52-0B2F47B6FB28}" dateTime="2023-11-29T11:03:26" maxSheetId="5" userName="Արաիկ Եսայան" r:id="rId183" minRId="1858">
    <sheetIdMap count="4">
      <sheetId val="1"/>
      <sheetId val="2"/>
      <sheetId val="3"/>
      <sheetId val="4"/>
    </sheetIdMap>
  </header>
  <header guid="{BE1BFE0C-FFA6-41CA-8C30-984F97DD63E3}" dateTime="2023-11-29T11:03:42" maxSheetId="5" userName="Արաիկ Եսայան" r:id="rId184" minRId="1859">
    <sheetIdMap count="4">
      <sheetId val="1"/>
      <sheetId val="2"/>
      <sheetId val="3"/>
      <sheetId val="4"/>
    </sheetIdMap>
  </header>
  <header guid="{7C3276A5-B3D7-4B6C-8489-73FD1FC1979D}" dateTime="2023-11-29T11:05:43" maxSheetId="5" userName="Արաիկ Եսայան" r:id="rId185" minRId="1860">
    <sheetIdMap count="4">
      <sheetId val="1"/>
      <sheetId val="2"/>
      <sheetId val="3"/>
      <sheetId val="4"/>
    </sheetIdMap>
  </header>
  <header guid="{77175129-5C57-4294-94CF-1B090E88555E}" dateTime="2023-11-29T11:09:09" maxSheetId="5" userName="Արաիկ Եսայան" r:id="rId186" minRId="1861">
    <sheetIdMap count="4">
      <sheetId val="1"/>
      <sheetId val="2"/>
      <sheetId val="3"/>
      <sheetId val="4"/>
    </sheetIdMap>
  </header>
  <header guid="{484C4DDE-54A8-4937-B99F-234B69C0705A}" dateTime="2023-11-29T11:10:22" maxSheetId="5" userName="Արաիկ Եսայան" r:id="rId187" minRId="1862">
    <sheetIdMap count="4">
      <sheetId val="1"/>
      <sheetId val="2"/>
      <sheetId val="3"/>
      <sheetId val="4"/>
    </sheetIdMap>
  </header>
  <header guid="{000A702C-04F9-4C95-A4AD-5318CF7F79EB}" dateTime="2023-11-29T11:14:35" maxSheetId="5" userName="Արաիկ Եսայան" r:id="rId188" minRId="1863" maxRId="1864">
    <sheetIdMap count="4">
      <sheetId val="1"/>
      <sheetId val="2"/>
      <sheetId val="3"/>
      <sheetId val="4"/>
    </sheetIdMap>
  </header>
  <header guid="{2D1E1CFD-120F-407A-A025-D00591B6E6A0}" dateTime="2023-11-29T11:15:39" maxSheetId="5" userName="Արաիկ Եսայան" r:id="rId189" minRId="1865">
    <sheetIdMap count="4">
      <sheetId val="1"/>
      <sheetId val="2"/>
      <sheetId val="3"/>
      <sheetId val="4"/>
    </sheetIdMap>
  </header>
  <header guid="{B3818098-996E-48E7-9DD4-0C13F3A8DDBE}" dateTime="2023-11-29T11:17:14" maxSheetId="5" userName="Արաիկ Եսայան" r:id="rId190" minRId="1866">
    <sheetIdMap count="4">
      <sheetId val="1"/>
      <sheetId val="2"/>
      <sheetId val="3"/>
      <sheetId val="4"/>
    </sheetIdMap>
  </header>
  <header guid="{98D2DD4A-583E-409A-9BB0-2F79720006AD}" dateTime="2023-11-29T11:17:48" maxSheetId="5" userName="Արաիկ Եսայան" r:id="rId191" minRId="1867">
    <sheetIdMap count="4">
      <sheetId val="1"/>
      <sheetId val="2"/>
      <sheetId val="3"/>
      <sheetId val="4"/>
    </sheetIdMap>
  </header>
  <header guid="{3EF78C31-FF6C-4DEF-BF72-561B9639B937}" dateTime="2023-11-29T11:18:55" maxSheetId="5" userName="Արաիկ Եսայան" r:id="rId192" minRId="1868">
    <sheetIdMap count="4">
      <sheetId val="1"/>
      <sheetId val="2"/>
      <sheetId val="3"/>
      <sheetId val="4"/>
    </sheetIdMap>
  </header>
  <header guid="{012D1085-4D52-45D2-8721-257C2A89932C}" dateTime="2023-11-29T12:09:27" maxSheetId="5" userName="Hrayr Yesayan" r:id="rId193" minRId="1869" maxRId="1872">
    <sheetIdMap count="4">
      <sheetId val="1"/>
      <sheetId val="2"/>
      <sheetId val="3"/>
      <sheetId val="4"/>
    </sheetIdMap>
  </header>
  <header guid="{BB298DD3-CEC4-481B-BB5C-B1195B42448A}" dateTime="2023-11-29T16:33:16" maxSheetId="5" userName="Ruzanna Gabrielyan" r:id="rId194" minRId="1880" maxRId="1886">
    <sheetIdMap count="4">
      <sheetId val="1"/>
      <sheetId val="2"/>
      <sheetId val="3"/>
      <sheetId val="4"/>
    </sheetIdMap>
  </header>
  <header guid="{3D0DDA2F-2F4D-4A86-BDDA-8174113DFBAA}" dateTime="2023-11-29T16:42:06" maxSheetId="5" userName="Ruzanna Gabrielyan" r:id="rId195">
    <sheetIdMap count="4">
      <sheetId val="1"/>
      <sheetId val="2"/>
      <sheetId val="3"/>
      <sheetId val="4"/>
    </sheetIdMap>
  </header>
  <header guid="{43754F6A-265D-41B0-A6D1-246819B11D09}" dateTime="2023-11-29T16:44:34" maxSheetId="5" userName="Արաիկ Եսայան" r:id="rId196" minRId="1903">
    <sheetIdMap count="4">
      <sheetId val="1"/>
      <sheetId val="2"/>
      <sheetId val="3"/>
      <sheetId val="4"/>
    </sheetIdMap>
  </header>
  <header guid="{1C4D21B2-30CF-45AF-844D-E3A945F02A85}" dateTime="2023-11-29T16:44:49" maxSheetId="5" userName="Արաիկ Եսայան" r:id="rId197" minRId="1911">
    <sheetIdMap count="4">
      <sheetId val="1"/>
      <sheetId val="2"/>
      <sheetId val="3"/>
      <sheetId val="4"/>
    </sheetIdMap>
  </header>
  <header guid="{DFA57BFE-4D48-456C-9741-651C490C3A34}" dateTime="2023-11-29T16:55:21" maxSheetId="5" userName="Արաիկ Եսայան" r:id="rId198" minRId="1912">
    <sheetIdMap count="4">
      <sheetId val="1"/>
      <sheetId val="2"/>
      <sheetId val="3"/>
      <sheetId val="4"/>
    </sheetIdMap>
  </header>
  <header guid="{12A33189-1B11-4FE9-9C29-60FF14E2669F}" dateTime="2023-11-29T17:00:33" maxSheetId="5" userName="Արաիկ Եսայան" r:id="rId199" minRId="1913">
    <sheetIdMap count="4">
      <sheetId val="1"/>
      <sheetId val="2"/>
      <sheetId val="3"/>
      <sheetId val="4"/>
    </sheetIdMap>
  </header>
  <header guid="{1237B1A6-41C2-4C97-A63B-5CD446B3EBE4}" dateTime="2023-11-29T17:04:10" maxSheetId="5" userName="Արաիկ Եսայան" r:id="rId200" minRId="1914">
    <sheetIdMap count="4">
      <sheetId val="1"/>
      <sheetId val="2"/>
      <sheetId val="3"/>
      <sheetId val="4"/>
    </sheetIdMap>
  </header>
  <header guid="{85F1D73A-A8F0-4A2C-A624-2A95319101A9}" dateTime="2023-11-29T18:38:09" maxSheetId="5" userName="Ruzanna Gabrielyan" r:id="rId201" minRId="1915" maxRId="1917">
    <sheetIdMap count="4">
      <sheetId val="1"/>
      <sheetId val="2"/>
      <sheetId val="3"/>
      <sheetId val="4"/>
    </sheetIdMap>
  </header>
  <header guid="{AFC826CA-B728-4B8E-A288-2313021B6F7B}" dateTime="2023-11-29T18:41:46" maxSheetId="5" userName="Ruzanna Gabrielyan" r:id="rId202" minRId="1926">
    <sheetIdMap count="4">
      <sheetId val="1"/>
      <sheetId val="2"/>
      <sheetId val="3"/>
      <sheetId val="4"/>
    </sheetIdMap>
  </header>
  <header guid="{C9F0A629-2B5E-4769-A93D-3C000B29408C}" dateTime="2023-11-29T18:48:39" maxSheetId="5" userName="Ruzanna Gabrielyan" r:id="rId203">
    <sheetIdMap count="4">
      <sheetId val="1"/>
      <sheetId val="2"/>
      <sheetId val="3"/>
      <sheetId val="4"/>
    </sheetIdMap>
  </header>
  <header guid="{0631E65E-3405-43A4-8002-37ACCD21CBDD}" dateTime="2023-11-29T18:52:48" maxSheetId="5" userName="Ruzanna Gabrielyan" r:id="rId204" minRId="1935" maxRId="2147">
    <sheetIdMap count="4">
      <sheetId val="1"/>
      <sheetId val="2"/>
      <sheetId val="3"/>
      <sheetId val="4"/>
    </sheetIdMap>
  </header>
  <header guid="{FC7ACC6E-AA5C-4C9E-8B50-86516455A1B5}" dateTime="2023-11-29T18:52:50" maxSheetId="5" userName="Ruzanna Gabrielyan" r:id="rId205" minRId="2156">
    <sheetIdMap count="4">
      <sheetId val="1"/>
      <sheetId val="2"/>
      <sheetId val="3"/>
      <sheetId val="4"/>
    </sheetIdMap>
  </header>
  <header guid="{29AEF13C-F539-4F2B-AAB9-5AA6ED99E54B}" dateTime="2023-11-29T19:09:26" maxSheetId="5" userName="Ruzanna Gabrielyan" r:id="rId206" minRId="2157" maxRId="2160">
    <sheetIdMap count="4">
      <sheetId val="1"/>
      <sheetId val="2"/>
      <sheetId val="3"/>
      <sheetId val="4"/>
    </sheetIdMap>
  </header>
  <header guid="{4AB81FB4-67AD-42A3-AAB6-D21D37A761FD}" dateTime="2023-11-29T19:57:11" maxSheetId="5" userName="Marine Gochumyan" r:id="rId207" minRId="2169">
    <sheetIdMap count="4">
      <sheetId val="1"/>
      <sheetId val="2"/>
      <sheetId val="3"/>
      <sheetId val="4"/>
    </sheetIdMap>
  </header>
  <header guid="{C3A75699-E8A6-4AA8-A6E7-72435A04F226}" dateTime="2023-11-29T20:00:45" maxSheetId="5" userName="Marine Gochumyan" r:id="rId208" minRId="2177" maxRId="2199">
    <sheetIdMap count="4">
      <sheetId val="1"/>
      <sheetId val="2"/>
      <sheetId val="3"/>
      <sheetId val="4"/>
    </sheetIdMap>
  </header>
  <header guid="{BAF37464-9FE6-4751-9CE2-2A251A01F1E2}" dateTime="2023-11-30T09:40:46" maxSheetId="5" userName="Jora Asatryan" r:id="rId209">
    <sheetIdMap count="4">
      <sheetId val="1"/>
      <sheetId val="2"/>
      <sheetId val="3"/>
      <sheetId val="4"/>
    </sheetIdMap>
  </header>
  <header guid="{CD0D5A9F-AF13-4F97-A35B-D4B943FFD589}" dateTime="2023-12-04T15:14:41" maxSheetId="5" userName="Naira Sukhudyan" r:id="rId210">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1" customView="1" name="Z_81BE598F_89AA_4EAF_829C_AEA2D94C5C42_.wvu.Cols" hidden="1" oldHidden="1">
    <formula>Ամփոփ!$G:$S</formula>
  </rdn>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 sId="1">
    <nc r="C11" t="inlineStr">
      <is>
        <t xml:space="preserve">Հայաստանի բարձր տեխնոլոգիական ոլորտի զարգացման համար՝ որպես առաջանցիկ զարգացող ճյուղ, կարևոր են արհեստական բանականության գիտահետազոտական կենտրոնի արդիականացումը և այս ուղղությամբ կատարվող պետական ներդրումները:
Առաջարկում եմ Հայաստանի Հանրապետության 2024 թվականի պետական բյուջեի ծախսային հոդվածները նկարագրող համապատասխան հավելվածում ընդգրկել նաև վերոնշյալ միջոցառումը՝ հատկացնելով  3,433,410,300 (երեք միլիարդ չորս հարյուր երսուներեք միլիոն չորս հարյուրտաս հազար) դրամ։
Ըստ էության, քանի որ գերհամակարգիչը ենթակա է ներմուծման, ծախսային բացվածքը՝ արտարժութային գնանշմամբ, հետևյալն է.
Գերհամակարգիչ 64 NVIDIA H100՝ 7 միլիոն ԱՄՆ դոլար
Datacenter ենթակառուցվածք ԵՊՀ-ում՝  1 միլիոն ԱՄՆ դոլար
Էլեկտրական սնուցման համակարգ՝  500 հազար ԱՄՆ դոլար
Պահպանման ծախսեր՝ 30 հազար ԱՄՆ դոլար՝ տարեկան
</t>
      </is>
    </nc>
  </rcc>
  <rcc rId="1378" sId="1" numFmtId="34">
    <nc r="AI11">
      <v>3433.4</v>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2" start="0" length="0">
    <dxf>
      <font>
        <sz val="10"/>
        <color auto="1"/>
        <name val="Arial"/>
        <scheme val="none"/>
      </font>
      <alignment horizontal="general" vertical="bottom" wrapText="0" readingOrder="0"/>
      <border outline="0">
        <left/>
        <right/>
        <top/>
        <bottom/>
      </border>
    </dxf>
  </rfmt>
  <rfmt sheetId="1" sqref="C12" start="0" length="0">
    <dxf>
      <font>
        <sz val="12"/>
        <color rgb="FF000000"/>
        <name val="GHEA Grapalat"/>
        <scheme val="none"/>
      </font>
    </dxf>
  </rfmt>
  <rfmt sheetId="1" xfDxf="1" sqref="C12" start="0" length="0">
    <dxf>
      <font>
        <sz val="12"/>
        <color rgb="FF000000"/>
        <name val="GHEA Grapalat"/>
        <scheme val="none"/>
      </font>
      <alignment horizontal="justify" vertical="center" readingOrder="0"/>
    </dxf>
  </rfmt>
  <rfmt sheetId="1" sqref="C12" start="0" length="0">
    <dxf>
      <font>
        <sz val="12"/>
        <color rgb="FF000000"/>
        <name val="GHEA Grapalat"/>
        <scheme val="none"/>
      </font>
      <alignment horizontal="left" wrapText="1" readingOrder="0"/>
      <border outline="0">
        <left style="thin">
          <color indexed="64"/>
        </left>
        <right style="thin">
          <color indexed="64"/>
        </right>
        <top style="thin">
          <color indexed="64"/>
        </top>
        <bottom style="thin">
          <color indexed="64"/>
        </bottom>
      </border>
    </dxf>
  </rfmt>
  <rcc rId="1387" sId="1" odxf="1" dxf="1">
    <nc r="C12" t="inlineStr">
      <is>
        <t>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t>
      </is>
    </nc>
    <ndxf>
      <font>
        <sz val="12"/>
        <color rgb="FF000000"/>
        <name val="GHEA Grapalat"/>
        <scheme val="none"/>
      </font>
    </ndxf>
  </rcc>
  <rfmt sheetId="1" sqref="C13" start="0" length="2147483647">
    <dxf>
      <font>
        <sz val="9"/>
      </font>
    </dxf>
  </rfmt>
  <rfmt sheetId="1" sqref="C13" start="0" length="2147483647">
    <dxf>
      <font>
        <sz val="8"/>
      </font>
    </dxf>
  </rfmt>
  <rfmt sheetId="1" sqref="C13" start="0" length="2147483647">
    <dxf>
      <font>
        <sz val="10"/>
      </font>
    </dxf>
  </rfmt>
  <rcc rId="1388" sId="1">
    <nc r="C13" t="inlineStr">
      <is>
        <t xml:space="preserve">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
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
</t>
      </is>
    </nc>
  </rcc>
  <rfmt sheetId="1" sqref="C13" start="0" length="2147483647">
    <dxf>
      <font>
        <sz val="9"/>
      </font>
    </dxf>
  </rfmt>
  <rfmt sheetId="1" sqref="C12" start="0" length="2147483647">
    <dxf>
      <font/>
    </dxf>
  </rfmt>
  <rfmt sheetId="1" sqref="C12" start="0" length="2147483647">
    <dxf>
      <font>
        <sz val="10"/>
      </font>
    </dxf>
  </rfmt>
  <rcc rId="1389" sId="1">
    <nc r="B12" t="inlineStr">
      <is>
        <t xml:space="preserve"> ՀՀ Ազգային Ժողովի պատգամավոր Թագուհի Թովմասյան</t>
      </is>
    </nc>
  </rcc>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1" customView="1" name="Z_81BE598F_89AA_4EAF_829C_AEA2D94C5C42_.wvu.Cols" hidden="1" oldHidden="1">
    <formula>Ամփոփ!$G:$S</formula>
    <oldFormula>Ամփոփ!$G:$S</oldFormula>
  </rdn>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0" sId="1">
    <nc r="B13" t="inlineStr">
      <is>
        <t xml:space="preserve"> ՀՀ Ազգային Ժողովի պատգամավոր Թագուհի Թովմասյան</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1" sId="1">
    <nc r="C14" t="inlineStr">
      <is>
        <t xml:space="preserve">Ղեկավարվելով &lt;&lt;Ազգային ժողովի կանոնակարգ&gt;&gt; ՀՀ սահմանադրական օրենքի 89-րդ հոդվածԻ 1-ին կետով՝ առաջարկում եմ &lt;&lt;ՀՀ 2024 թվականի պետական բյուջեի մասին&gt;&gt;օրենքի նախագծի 1162 ծրագրի 11006 միջոցառման  շրջանակում նախատեսել լրացուցիչ ևս 20478000,0 դրամ գումար՝ գիտական և գիտատեխնիկական նպատակային-ծրագրային հետազոտություններ իրականացնելու նպատակով։
</t>
      </is>
    </nc>
  </rcc>
  <rcc rId="1392" sId="1">
    <nc r="X14">
      <f>20478000/1000000</f>
    </nc>
  </rcc>
  <rcc rId="1393" sId="1">
    <nc r="B14" t="inlineStr">
      <is>
        <t xml:space="preserve"> ՀՀ Ազգային Ժողովի պատգամավոր Գևորգ Պապոյան</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1">
    <nc r="C15" t="inlineStr">
      <is>
        <t>Ղեկավարվելով &lt;&lt;Ազգային ժողովի կանոնակարգ&gt;&gt; ՀՀ սահմանադրական օրենքի 89-րդ հոդվածի 1-ին կետով՝ առաջարկում եմ բյուջեի նախագծով հաստատված յուրաքանչյուր ծրագրի համար ներկայացնել նախորդ տարվա համեմատությամբ տվյալ ծրագրի գծով բյուջեի փոփոխությունը՝ արտահայտված տոկոսներով։ Ինչպես նաև ներկայացնել տվյալ ծրագրի մասնաբաժինը ամբողջ բյուջեում՝ արտահայտված տոկոսներով։</t>
      </is>
    </nc>
  </rcc>
  <rcc rId="1395" sId="1">
    <nc r="B16" t="inlineStr">
      <is>
        <t xml:space="preserve"> ՀՀ Ազգային Ժողովի պատգամավոր Գևորգ Պապոյան Արուսյակ Մանավազյան</t>
      </is>
    </nc>
  </rcc>
  <rcc rId="1396" sId="1">
    <nc r="B15" t="inlineStr">
      <is>
        <t xml:space="preserve"> ՀՀ Ազգային Ժողովի պատգամավոր Գևորգ Պապոյան </t>
      </is>
    </nc>
  </rcc>
  <rcc rId="1397" sId="1">
    <nc r="C16" t="inlineStr">
      <is>
        <t>Ղեկավարվելով &lt;&lt;Ազգային ժողովի կանոնակարգ&gt;&gt; ՀՀ սահմանադրական օրենքի 89-րդ հոդվածի 1-ին կետով՝ առաջարկում եմ &lt;&lt;ՀՀ 2024 թվականի պետական բյուջեի մասին&gt;&gt; օրենքի նախագծում  նախատեսել 13․000․000․000,0 (տասներեք միլիարդ) դրամ Երևան քաղաքում նախադպրոցական կրթության հասանելիության ապահովման նպատակով մանկապարտեզների շենքերի (մասնաշենքերի) կառուցման, հիմնանորոգման համար՝ առաջնորդվելով  ՀՀ Կառավարության 2021-2026թթ ծրագրով։</t>
      </is>
    </nc>
  </rcc>
  <rcc rId="1398" sId="1" numFmtId="34">
    <nc r="W16">
      <v>13000</v>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7" sId="1">
    <nc r="B17" t="inlineStr">
      <is>
        <t xml:space="preserve"> ՀՀ Ազգային Ժողովի պատգամավոր Զարուհի Բաթոյան</t>
      </is>
    </nc>
  </rcc>
  <rcc rId="1408" sId="1">
    <nc r="C17" t="inlineStr">
      <is>
        <t>1. 1160 ծրագրի շրջանակում առաջարկում եմ նոր միջոցառում նախատեսել՝ անկախ կյանքի ծառայությունների տրամադրման համար, որը կպատվիրակվի հասարակական կազմակերպություններին Երևանում և/կամ Գյումրիում:</t>
      </is>
    </nc>
  </rcc>
  <rcc rId="1409" sId="1">
    <nc r="C18" t="inlineStr">
      <is>
        <t>2. 1032 ծրագրի 11002 միջոցառման մասով առաջարկում եմ չնվազեցնել, այլ՝ պահպանել տարեց և (կամ) հաշմանդամություն ունեցող անձանց տնային պայմաններում խնամքի ծառայություններից օգտվող նախորդ տարվա շահառուների քանակը:</t>
      </is>
    </nc>
  </rcc>
  <rcc rId="1410" sId="1">
    <nc r="C19" t="inlineStr">
      <is>
        <t xml:space="preserve">3. 1160 ծրագրի 12001 միջոցառմամբ հաշմանդամություն ունեցող անձանց և այլ սոցիալական խմբերին պետական հավաստագրերի միջոցով աջակցող միջոցների փոխհատուցման գործընթացում առաջարկում եմ նախատեսել տարբերակված ֆինանսական մոտեցում՝ մասնավորապես մոտորասայլակ օգտագործող անձանց համար, որի գնային արժեքը ներկայում կազմում է 95000 ՀՀ դրամ: </t>
      </is>
    </nc>
  </rcc>
  <rcc rId="1411" sId="1">
    <nc r="C20" t="inlineStr">
      <is>
        <t>4. 1098 ծրագրի 12009 միջոցառման մասով առաջարկում եմ 6 ամիս ժամկետով անապահով ընտանիքներին և խոցելի այլ խմբերին ժամանակավոր կացարաններով ապահովելու նպատակով բնակարանի վարձակալության վարձավճարի փոխհատուցումը տրամադրելիս յուրաքանչյուր ամսվա համար 60000 ՀՀ դրամի փոխարեն սահմանել 2023 թ-ի հունվարի 1-ից սահմանված նվազագույն աշխատավարձի չափով՝ 75000 ՀՀ դրամ:</t>
      </is>
    </nc>
  </rcc>
  <rcc rId="1412" sId="1">
    <nc r="C21" t="inlineStr">
      <is>
        <t>5. 1011 ծրագրի 12011 միջոցառմամբ ՀՀ-ում փախստական ճանաչված և ապաստան ստացած անձանց բնակարաններ վարձակալելու համար առավելագույնը 6 ամիս ժամկետով փոխհատուցում տրամադրելիս՝ յուրաքանչյուր ամսվա համար 60000 ՀՀ դրամի փոխարեն առաջարկում եմ սահմանել 2023 թ-ի հունվարի 1-ից սահմանված նվազագույն աշխատավարձի չափով՝ 75000 ՀՀ դրամ:</t>
      </is>
    </nc>
  </rcc>
  <rcc rId="1413" sId="1">
    <nc r="C22" t="inlineStr">
      <is>
        <t>6. Հաշվի առնելով այն հանգամանքը որ ընտանիքում բռնության ենթարկված և ապաստարան հայցող անձանց թիվը ավելանում է, առաջարկում եմ 1141 ծրագրի 11015 միջոցառման համաձայն տրամադրվող ֆինանսավորման չափը վերանայել՝ ավելացնելու նպատակով:</t>
      </is>
    </nc>
  </rcc>
  <rcc rId="1414" sId="1">
    <nc r="B18" t="inlineStr">
      <is>
        <t xml:space="preserve"> ՀՀ Ազգային Ժողովի պատգամավոր Զարուհի Բաթոյան</t>
      </is>
    </nc>
  </rcc>
  <rcc rId="1415" sId="1">
    <nc r="B19" t="inlineStr">
      <is>
        <t xml:space="preserve"> ՀՀ Ազգային Ժողովի պատգամավոր Զարուհի Բաթոյան</t>
      </is>
    </nc>
  </rcc>
  <rcc rId="1416" sId="1">
    <nc r="B20" t="inlineStr">
      <is>
        <t xml:space="preserve"> ՀՀ Ազգային Ժողովի պատգամավոր Զարուհի Բաթոյան</t>
      </is>
    </nc>
  </rcc>
  <rcc rId="1417" sId="1">
    <nc r="B21" t="inlineStr">
      <is>
        <t xml:space="preserve"> ՀՀ Ազգային Ժողովի պատգամավոր Զարուհի Բաթոյան</t>
      </is>
    </nc>
  </rcc>
  <rcc rId="1418" sId="1">
    <nc r="B22" t="inlineStr">
      <is>
        <t xml:space="preserve"> ՀՀ Ազգային Ժողովի պատգամավոր Զարուհի Բաթոյան</t>
      </is>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5:U5">
    <dxf>
      <border>
        <left style="thin">
          <color indexed="64"/>
        </left>
        <right style="thin">
          <color indexed="64"/>
        </right>
        <top style="thin">
          <color indexed="64"/>
        </top>
        <bottom style="thin">
          <color indexed="64"/>
        </bottom>
        <vertical style="thin">
          <color indexed="64"/>
        </vertical>
        <horizontal style="thin">
          <color indexed="64"/>
        </horizontal>
      </border>
    </dxf>
  </rfmt>
  <rcc rId="1427" sId="1">
    <oc r="U6">
      <f>U7+U43</f>
    </oc>
    <nc r="U6">
      <f>V6+W6+X6+Y6+Z6+AA6+AB6+AC6+AD6+AE6+AF6+AI6</f>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T1:AI1048576">
    <dxf>
      <fill>
        <patternFill patternType="solid">
          <bgColor rgb="FFFFFF00"/>
        </patternFill>
      </fill>
    </dxf>
  </rfmt>
  <rrc rId="1452" sId="1" ref="G1:G1048576" action="deleteCol">
    <undo index="2" exp="area" ref3D="1" dr="$AG$1:$AH$1048576" dn="Z_C1847EEF_C39D_4224_A16F_6098F8B4214B_.wvu.Cols" sId="1"/>
    <undo index="1" exp="area" ref3D="1" dr="$G$1:$S$1048576" dn="Z_C1847EEF_C39D_4224_A16F_6098F8B4214B_.wvu.Cols" sId="1"/>
    <undo index="0" exp="area" ref3D="1" dr="$G$1:$S$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3" start="0" length="0">
      <dxf>
        <numFmt numFmtId="35" formatCode="_(* #,##0.00_);_(* \(#,##0.00\);_(* &quot;-&quot;??_);_(@_)"/>
      </dxf>
    </rfmt>
    <rcc rId="0" sId="1" dxf="1">
      <nc r="G4" t="inlineStr">
        <is>
          <t>ԸՆԴԱՄԵՆԸ ԾԱԽՍԵՐ</t>
        </is>
      </nc>
      <ndxf>
        <font>
          <b/>
          <name val="GHEA Grapalat"/>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G5" start="0" length="0">
      <dxf>
        <font>
          <b/>
          <name val="GHEA Grapalat"/>
          <scheme val="none"/>
        </font>
        <alignment horizontal="center" vertical="center" wrapText="1" readingOrder="0"/>
        <border outline="0">
          <left style="thin">
            <color indexed="64"/>
          </left>
          <right style="thin">
            <color indexed="64"/>
          </right>
          <top style="thin">
            <color indexed="64"/>
          </top>
          <bottom style="thin">
            <color indexed="64"/>
          </bottom>
        </border>
      </dxf>
    </rfmt>
    <rcc rId="0" sId="1" dxf="1">
      <nc r="G6">
        <f>+H6+I6+J6+K6+L6+M6+N6+O6+P6+Q6+R6+S6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7">
        <f>SUM(H7:S7)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8">
        <f>SUM(H8:S8)</f>
      </nc>
      <n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G9">
        <f>SUM(H9:S9)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0">
        <f>SUM(H10:S10)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1">
        <f>SUM(H11:S11)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2">
        <f>SUM(H12:S12)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3">
        <f>SUM(H13:S13)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4">
        <f>SUM(H14:S14)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5">
        <f>SUM(H15:S15)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6">
        <f>SUM(H16:S16)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7">
        <f>SUM(H17:S17)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8">
        <f>SUM(H18:S18)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19">
        <f>SUM(H19:S19)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0">
        <f>SUM(H20:S20)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1">
        <f>SUM(H21:S21)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2">
        <f>SUM(H22:S22)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3">
        <f>SUM(H23:S23)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4">
        <f>SUM(H24:S24)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5">
        <f>SUM(H25:S25)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6">
        <f>SUM(H26:S26)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7">
        <f>SUM(H27:S27)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8">
        <f>SUM(H28:S28)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29">
        <f>SUM(H29:S29)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0">
        <f>SUM(H30:S30)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1">
        <f>SUM(H31:S31)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2">
        <f>SUM(H32:S32)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3">
        <f>SUM(H33:S33)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4">
        <f>SUM(H34:S34)</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5">
        <f>SUM(H35:S35)</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6">
        <f>SUM(H36:S36)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7">
        <f>SUM(H37:S37)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8">
        <f>SUM(H38:S38)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39">
        <f>SUM(H39:S39)</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0">
        <f>SUM(H40:S40)</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1">
        <f>SUM(H41:S41)</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2">
        <f>SUM(H42:S42)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3">
        <f>+H43+I43+J43+K43+L43+M43+N43+O43+P43+Q43+R43+S43</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4">
        <f>SUM(H44:S44)</f>
      </nc>
      <n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qref="G4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dxf="1">
      <nc r="G46">
        <f>SUM(H46:S46)</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7">
        <f>SUM(H47:S47)</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dxf="1">
      <nc r="G48">
        <f>SUM(H48:S48)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4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3">
        <f>+H53+I53+J53+K53+L53+M53+N53+O53+P53+Q53+R53+S53</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6">
        <f>+H56</f>
      </nc>
      <n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1" sqref="G57"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cc rId="0" sId="1" s="1" dxf="1">
      <nc r="G66">
        <f>+H66+I66+J66+K66+L66+M66+N66+O66+P66+Q66+R66+S66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rc>
  <rrc rId="1453" sId="1" ref="G1:G1048576" action="deleteCol">
    <undo index="2" exp="area" ref3D="1" dr="$AF$1:$AG$1048576" dn="Z_C1847EEF_C39D_4224_A16F_6098F8B4214B_.wvu.Cols" sId="1"/>
    <undo index="1" exp="area" ref3D="1" dr="$G$1:$R$1048576" dn="Z_C1847EEF_C39D_4224_A16F_6098F8B4214B_.wvu.Cols" sId="1"/>
    <undo index="0" exp="area" ref3D="1" dr="$G$1:$R$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3" start="0" length="0">
      <dxf>
        <numFmt numFmtId="35" formatCode="_(* #,##0.00_);_(* \(#,##0.00\);_(* &quot;-&quot;??_);_(@_)"/>
      </dxf>
    </rfmt>
    <rcc rId="0" sId="1" dxf="1">
      <nc r="G4" t="inlineStr">
        <is>
          <t>այդ թվում</t>
        </is>
      </nc>
      <ndxf>
        <alignment horizontal="center" vertical="center" readingOrder="0"/>
        <border outline="0">
          <left style="thin">
            <color indexed="64"/>
          </left>
          <top style="thin">
            <color indexed="64"/>
          </top>
          <bottom style="thin">
            <color indexed="64"/>
          </bottom>
        </border>
      </ndxf>
    </rcc>
    <rcc rId="0" sId="1" dxf="1">
      <nc r="G5" t="inlineStr">
        <is>
          <t>Սոցիալական պաշտպան-ություն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8" start="0" length="0">
      <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1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3"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4"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2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qref="G44" start="0" length="0">
      <dxf>
        <font>
          <b/>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qref="G45"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6"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7"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8"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49"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0"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1"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qref="G52" start="0" length="0">
      <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cc rId="0" sId="1" s="1" dxf="1" numFmtId="34">
      <nc r="G56">
        <v>1100000</v>
      </nc>
      <n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ndxf>
    </rcc>
    <rfmt sheetId="1" s="1" sqref="G57"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cc rId="0" sId="1" s="1" dxf="1">
      <nc r="G66">
        <f>SUM(G67:G71)</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rc>
  <rrc rId="1454" sId="1" ref="G1:G1048576" action="deleteCol">
    <undo index="2" exp="area" ref3D="1" dr="$AE$1:$AF$1048576" dn="Z_C1847EEF_C39D_4224_A16F_6098F8B4214B_.wvu.Cols" sId="1"/>
    <undo index="1" exp="area" ref3D="1" dr="$G$1:$Q$1048576" dn="Z_C1847EEF_C39D_4224_A16F_6098F8B4214B_.wvu.Cols" sId="1"/>
    <undo index="0" exp="area" ref3D="1" dr="$G$1:$Q$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Կրթություն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0">
        <v>550000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1">
        <v>5500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
        <v>33300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
        <v>800000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2">
        <v>400000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7">
        <v>10000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48">
        <v>29400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55" sId="1" ref="G1:G1048576" action="deleteCol">
    <undo index="2" exp="area" ref3D="1" dr="$AD$1:$AE$1048576" dn="Z_C1847EEF_C39D_4224_A16F_6098F8B4214B_.wvu.Cols" sId="1"/>
    <undo index="1" exp="area" ref3D="1" dr="$G$1:$P$1048576" dn="Z_C1847EEF_C39D_4224_A16F_6098F8B4214B_.wvu.Cols" sId="1"/>
    <undo index="0" exp="area" ref3D="1" dr="$G$1:$P$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Գիտություն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cc rId="0" sId="1" s="1" dxf="1" numFmtId="34">
      <nc r="G7">
        <v>212703</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29" t="inlineStr">
        <is>
          <t>1126 ծրագրի 11001 միջոցառման նպատակն է Առողջապահության ոլորտի պետական քաղաքականության մշակումը, ծրագրերի իրականցումը և մոնիտորինգ, հետևաբար նշված միջոցառման շրջանակներում նպատակահարմար չէ ավելացնել առաջարկվող արդյունքային չափորոշիչները:
Եթե բարծրացված հարցը վերաբերում է 1207 ծրագրի 11001 միջոցառմանը, ապա 
նշված փոփոխություններին հնարավոր կլինի անդրադառնալ 2024-2026 թթ. ՄԺԾԾ հայտի ժամանակ:</t>
        </is>
      </nc>
      <ndxf>
        <numFmt numFmtId="164" formatCode="_(* #,##0.0_);_(* \(#,##0.0\);_(* &quot;-&quot;??_);_(@_)"/>
        <alignment horizontal="right" vertical="center" wrapText="1" readingOrder="0"/>
        <border outline="0">
          <left style="thin">
            <color indexed="64"/>
          </left>
          <right style="thin">
            <color indexed="64"/>
          </right>
          <top style="thin">
            <color indexed="64"/>
          </top>
          <bottom style="thin">
            <color indexed="64"/>
          </bottom>
        </border>
      </ndxf>
    </rcc>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56" sId="1" ref="G1:G1048576" action="deleteCol">
    <undo index="2" exp="area" ref3D="1" dr="$AC$1:$AD$1048576" dn="Z_C1847EEF_C39D_4224_A16F_6098F8B4214B_.wvu.Cols" sId="1"/>
    <undo index="1" exp="area" ref3D="1" dr="$G$1:$O$1048576" dn="Z_C1847EEF_C39D_4224_A16F_6098F8B4214B_.wvu.Cols" sId="1"/>
    <undo index="0" exp="area" ref3D="1" dr="$G$1:$O$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Առողջապահ-ություն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33">
        <v>414000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57" sId="1" ref="G1:G1048576" action="deleteCol">
    <undo index="2" exp="area" ref3D="1" dr="$AB$1:$AC$1048576" dn="Z_C1847EEF_C39D_4224_A16F_6098F8B4214B_.wvu.Cols" sId="1"/>
    <undo index="1" exp="area" ref3D="1" dr="$G$1:$N$1048576" dn="Z_C1847EEF_C39D_4224_A16F_6098F8B4214B_.wvu.Cols" sId="1"/>
    <undo index="0" exp="area" ref3D="1" dr="$G$1:$N$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Հանգիստ, մշակույթ, սպորտ, տեղեկա-տվություն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58" sId="1" ref="G1:G1048576" action="deleteCol">
    <undo index="2" exp="area" ref3D="1" dr="$AA$1:$AB$1048576" dn="Z_C1847EEF_C39D_4224_A16F_6098F8B4214B_.wvu.Cols" sId="1"/>
    <undo index="1" exp="area" ref3D="1" dr="$G$1:$M$1048576" dn="Z_C1847EEF_C39D_4224_A16F_6098F8B4214B_.wvu.Cols" sId="1"/>
    <undo index="0" exp="area" ref3D="1" dr="$G$1:$M$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Կառա-վարման ապարատ</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59" sId="1" ref="G1:G1048576" action="deleteCol">
    <undo index="2" exp="area" ref3D="1" dr="$Z$1:$AA$1048576" dn="Z_C1847EEF_C39D_4224_A16F_6098F8B4214B_.wvu.Cols" sId="1"/>
    <undo index="1" exp="area" ref3D="1" dr="$G$1:$L$1048576" dn="Z_C1847EEF_C39D_4224_A16F_6098F8B4214B_.wvu.Cols" sId="1"/>
    <undo index="0" exp="area" ref3D="1" dr="$G$1:$L$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Գյուղատնտեսություն, բնապահպանություն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60" sId="1" ref="G1:G1048576" action="deleteCol">
    <undo index="2" exp="area" ref3D="1" dr="$Y$1:$Z$1048576" dn="Z_C1847EEF_C39D_4224_A16F_6098F8B4214B_.wvu.Cols" sId="1"/>
    <undo index="1" exp="area" ref3D="1" dr="$G$1:$K$1048576" dn="Z_C1847EEF_C39D_4224_A16F_6098F8B4214B_.wvu.Cols" sId="1"/>
    <undo index="0" exp="area" ref3D="1" dr="$G$1:$K$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Ճանապարհա-շինություն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4">
        <v>1000000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61" sId="1" ref="G1:G1048576" action="deleteCol">
    <undo index="2" exp="area" ref3D="1" dr="$X$1:$Y$1048576" dn="Z_C1847EEF_C39D_4224_A16F_6098F8B4214B_.wvu.Cols" sId="1"/>
    <undo index="1" exp="area" ref3D="1" dr="$G$1:$J$1048576" dn="Z_C1847EEF_C39D_4224_A16F_6098F8B4214B_.wvu.Cols" sId="1"/>
    <undo index="0" exp="area" ref3D="1" dr="$G$1:$J$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Ջրագծեր</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62" sId="1" ref="G1:G1048576" action="deleteCol">
    <undo index="2" exp="area" ref3D="1" dr="$W$1:$X$1048576" dn="Z_C1847EEF_C39D_4224_A16F_6098F8B4214B_.wvu.Cols" sId="1"/>
    <undo index="1" exp="area" ref3D="1" dr="$G$1:$I$1048576" dn="Z_C1847EEF_C39D_4224_A16F_6098F8B4214B_.wvu.Cols" sId="1"/>
    <undo index="0" exp="area" ref3D="1" dr="$G$1:$I$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Պաշտպանություն, Ոստիկանություն, ԱԱԾ, ԱԻՆ</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63" sId="1" ref="G1:G1048576" action="deleteCol">
    <undo index="2" exp="area" ref3D="1" dr="$V$1:$W$1048576" dn="Z_C1847EEF_C39D_4224_A16F_6098F8B4214B_.wvu.Cols" sId="1"/>
    <undo index="1" exp="area" ref3D="1" dr="$G$1:$H$1048576" dn="Z_C1847EEF_C39D_4224_A16F_6098F8B4214B_.wvu.Cols" sId="1"/>
    <undo index="0" exp="area" ref3D="1" dr="$G$1:$H$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fmt sheetId="1" sqref="G4" start="0" length="0">
      <dxf>
        <alignment horizontal="center" vertical="center" readingOrder="0"/>
        <border outline="0">
          <top style="thin">
            <color indexed="64"/>
          </top>
          <bottom style="thin">
            <color indexed="64"/>
          </bottom>
        </border>
      </dxf>
    </rfmt>
    <rcc rId="0" sId="1" dxf="1">
      <nc r="G5" t="inlineStr">
        <is>
          <t>Համայնքներ</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1464" sId="1" ref="G1:G1048576" action="deleteCol">
    <undo index="2" exp="area" ref3D="1" dr="$U$1:$V$1048576" dn="Z_C1847EEF_C39D_4224_A16F_6098F8B4214B_.wvu.Cols" sId="1"/>
    <undo index="1" exp="area" ref3D="1" dr="$G$1:$G$1048576" dn="Z_C1847EEF_C39D_4224_A16F_6098F8B4214B_.wvu.Cols" sId="1"/>
    <undo index="0" exp="area" ref3D="1" dr="$G$1:$G$1048576" dn="Z_81BE598F_89AA_4EAF_829C_AEA2D94C5C42_.wvu.Cols" sId="1"/>
    <rfmt sheetId="1" xfDxf="1" sqref="G1:G1048576" start="0" length="0">
      <dxf>
        <font>
          <name val="GHEA Grapalat"/>
          <scheme val="none"/>
        </font>
      </dxf>
    </rfmt>
    <rfmt sheetId="1" sqref="G1" start="0" length="0">
      <dxf>
        <alignment horizontal="left" vertical="top" wrapText="1" readingOrder="0"/>
      </dxf>
    </rfmt>
    <rfmt sheetId="1" sqref="G2" start="0" length="0">
      <dxf>
        <alignment horizontal="left" vertical="top" wrapText="1" readingOrder="0"/>
      </dxf>
    </rfmt>
    <rcc rId="0" sId="1" dxf="1">
      <nc r="G3" t="inlineStr">
        <is>
          <t>հազար դրամ</t>
        </is>
      </nc>
      <ndxf>
        <font>
          <b/>
          <name val="GHEA Grapalat"/>
          <scheme val="none"/>
        </font>
        <alignment horizontal="right" vertical="top" readingOrder="0"/>
      </ndxf>
    </rcc>
    <rfmt sheetId="1" sqref="G4" start="0" length="0">
      <dxf>
        <alignment horizontal="center" vertical="center" readingOrder="0"/>
        <border outline="0">
          <right style="thin">
            <color indexed="64"/>
          </right>
          <top style="thin">
            <color indexed="64"/>
          </top>
          <bottom style="thin">
            <color indexed="64"/>
          </bottom>
        </border>
      </dxf>
    </rfmt>
    <rcc rId="0" sId="1" dxf="1">
      <nc r="G5" t="inlineStr">
        <is>
          <t>Այլ</t>
        </is>
      </nc>
      <ndxf>
        <alignment horizontal="center" vertical="center" wrapText="1" readingOrder="0"/>
        <border outline="0">
          <left style="thin">
            <color indexed="64"/>
          </left>
          <right style="thin">
            <color indexed="64"/>
          </right>
          <top style="thin">
            <color indexed="64"/>
          </top>
          <bottom style="thin">
            <color indexed="64"/>
          </bottom>
        </border>
      </ndxf>
    </rcc>
    <rcc rId="0" sId="1" dxf="1">
      <nc r="G6">
        <f>SUM(G7:G42)</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41">
        <v>100000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43">
        <f>SUM(G44:G48)</f>
      </nc>
      <ndxf>
        <font>
          <b/>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4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G53">
        <f>SUM(G54:G66)</f>
      </nc>
      <ndxf>
        <font>
          <b/>
          <sz val="10"/>
          <color auto="1"/>
          <name val="GHEA Grapalat"/>
          <scheme val="none"/>
        </font>
        <numFmt numFmtId="164" formatCode="_(* #,##0.0_);_(* \(#,##0.0\);_(* &quot;-&quot;??_);_(@_)"/>
        <alignment horizontal="center" vertical="center" wrapText="1" readingOrder="0"/>
        <border outline="0">
          <left style="thin">
            <color indexed="64"/>
          </left>
          <right style="thin">
            <color indexed="64"/>
          </right>
          <top style="thin">
            <color indexed="64"/>
          </top>
          <bottom style="thin">
            <color indexed="64"/>
          </bottom>
        </border>
      </ndxf>
    </rcc>
    <rfmt sheetId="1" s="1" sqref="G54"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fill>
          <patternFill patternType="solid">
            <bgColor theme="0"/>
          </patternFill>
        </fill>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fill>
          <patternFill patternType="solid">
            <bgColor rgb="FFFFFF00"/>
          </patternFill>
        </fill>
        <alignment horizontal="right" vertical="center" readingOrder="0"/>
        <border outline="0">
          <left style="thin">
            <color indexed="64"/>
          </left>
          <right style="thin">
            <color indexed="64"/>
          </right>
          <top style="thin">
            <color indexed="64"/>
          </top>
          <bottom style="thin">
            <color indexed="64"/>
          </bottom>
        </border>
      </dxf>
    </rfmt>
    <rcc rId="0" sId="1" s="1" dxf="1" numFmtId="34">
      <nc r="G66">
        <v>220000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rc>
  <rfmt sheetId="1" sqref="I4:V4">
    <dxf>
      <alignment wrapText="1" readingOrder="0"/>
    </dxf>
  </rfmt>
  <rfmt sheetId="1" sqref="I4:V4">
    <dxf>
      <alignment wrapText="0" readingOrder="0"/>
    </dxf>
  </rfmt>
  <rfmt sheetId="1" sqref="I4:V4">
    <dxf>
      <alignment horizontal="general" readingOrder="0"/>
    </dxf>
  </rfmt>
  <rfmt sheetId="1" sqref="I4:V4">
    <dxf>
      <alignment horizontal="center" readingOrder="0"/>
    </dxf>
  </rfmt>
  <rfmt sheetId="1" sqref="J4" start="0" length="0">
    <dxf>
      <alignment vertical="center" readingOrder="0"/>
      <border outline="0">
        <left style="thin">
          <color indexed="64"/>
        </left>
        <top style="thin">
          <color indexed="64"/>
        </top>
        <bottom style="thin">
          <color indexed="64"/>
        </bottom>
      </border>
    </dxf>
  </rfmt>
  <rfmt sheetId="1" sqref="K4" start="0" length="0">
    <dxf>
      <alignment vertical="center" readingOrder="0"/>
      <border outline="0">
        <left style="thin">
          <color indexed="64"/>
        </left>
        <top style="thin">
          <color indexed="64"/>
        </top>
        <bottom style="thin">
          <color indexed="64"/>
        </bottom>
      </border>
    </dxf>
  </rfmt>
  <rfmt sheetId="1" sqref="L4" start="0" length="0">
    <dxf>
      <alignment vertical="center" readingOrder="0"/>
      <border outline="0">
        <left style="thin">
          <color indexed="64"/>
        </left>
        <top style="thin">
          <color indexed="64"/>
        </top>
        <bottom style="thin">
          <color indexed="64"/>
        </bottom>
      </border>
    </dxf>
  </rfmt>
  <rfmt sheetId="1" sqref="M4" start="0" length="0">
    <dxf>
      <alignment vertical="center" readingOrder="0"/>
      <border outline="0">
        <left style="thin">
          <color indexed="64"/>
        </left>
        <top style="thin">
          <color indexed="64"/>
        </top>
        <bottom style="thin">
          <color indexed="64"/>
        </bottom>
      </border>
    </dxf>
  </rfmt>
  <rfmt sheetId="1" sqref="N4" start="0" length="0">
    <dxf>
      <alignment vertical="center" readingOrder="0"/>
      <border outline="0">
        <left style="thin">
          <color indexed="64"/>
        </left>
        <top style="thin">
          <color indexed="64"/>
        </top>
        <bottom style="thin">
          <color indexed="64"/>
        </bottom>
      </border>
    </dxf>
  </rfmt>
  <rfmt sheetId="1" sqref="O4" start="0" length="0">
    <dxf>
      <alignment vertical="center" readingOrder="0"/>
      <border outline="0">
        <left style="thin">
          <color indexed="64"/>
        </left>
        <top style="thin">
          <color indexed="64"/>
        </top>
        <bottom style="thin">
          <color indexed="64"/>
        </bottom>
      </border>
    </dxf>
  </rfmt>
  <rfmt sheetId="1" sqref="P4" start="0" length="0">
    <dxf>
      <alignment vertical="center" readingOrder="0"/>
      <border outline="0">
        <left style="thin">
          <color indexed="64"/>
        </left>
        <top style="thin">
          <color indexed="64"/>
        </top>
        <bottom style="thin">
          <color indexed="64"/>
        </bottom>
      </border>
    </dxf>
  </rfmt>
  <rfmt sheetId="1" sqref="Q4" start="0" length="0">
    <dxf>
      <alignment vertical="center" readingOrder="0"/>
      <border outline="0">
        <left style="thin">
          <color indexed="64"/>
        </left>
        <top style="thin">
          <color indexed="64"/>
        </top>
        <bottom style="thin">
          <color indexed="64"/>
        </bottom>
      </border>
    </dxf>
  </rfmt>
  <rfmt sheetId="1" sqref="R4" start="0" length="0">
    <dxf>
      <alignment vertical="center" readingOrder="0"/>
      <border outline="0">
        <left style="thin">
          <color indexed="64"/>
        </left>
        <top style="thin">
          <color indexed="64"/>
        </top>
        <bottom style="thin">
          <color indexed="64"/>
        </bottom>
      </border>
    </dxf>
  </rfmt>
  <rfmt sheetId="1" sqref="S4" start="0" length="0">
    <dxf>
      <alignment vertical="center" readingOrder="0"/>
      <border outline="0">
        <left style="thin">
          <color indexed="64"/>
        </left>
        <top style="thin">
          <color indexed="64"/>
        </top>
        <bottom style="thin">
          <color indexed="64"/>
        </bottom>
      </border>
    </dxf>
  </rfmt>
  <rfmt sheetId="1" sqref="T4" start="0" length="0">
    <dxf>
      <alignment vertical="center" readingOrder="0"/>
      <border outline="0">
        <left style="thin">
          <color indexed="64"/>
        </left>
        <top style="thin">
          <color indexed="64"/>
        </top>
        <bottom style="thin">
          <color indexed="64"/>
        </bottom>
      </border>
    </dxf>
  </rfmt>
  <rfmt sheetId="1" sqref="U4" start="0" length="0">
    <dxf>
      <alignment vertical="center" readingOrder="0"/>
      <border outline="0">
        <left style="thin">
          <color indexed="64"/>
        </left>
        <top style="thin">
          <color indexed="64"/>
        </top>
        <bottom style="thin">
          <color indexed="64"/>
        </bottom>
      </border>
    </dxf>
  </rfmt>
  <rfmt sheetId="1" sqref="V4" start="0" length="0">
    <dxf>
      <alignment vertical="center" readingOrder="0"/>
      <border outline="0">
        <left style="thin">
          <color indexed="64"/>
        </left>
        <top style="thin">
          <color indexed="64"/>
        </top>
        <bottom style="thin">
          <color indexed="64"/>
        </bottom>
      </border>
    </dxf>
  </rfmt>
  <rfmt sheetId="1" sqref="I4:V4">
    <dxf>
      <alignment wrapText="1" readingOrder="0"/>
    </dxf>
  </rfmt>
  <rfmt sheetId="1" sqref="I4:V4">
    <dxf>
      <alignment wrapText="0" readingOrder="0"/>
    </dxf>
  </rfmt>
  <rfmt sheetId="1" sqref="I4" start="0" length="0">
    <dxf>
      <border>
        <left/>
      </border>
    </dxf>
  </rfmt>
  <rfmt sheetId="1" sqref="I4:V4" start="0" length="0">
    <dxf>
      <border>
        <top/>
      </border>
    </dxf>
  </rfmt>
  <rfmt sheetId="1" sqref="I4:V4" start="0" length="0">
    <dxf>
      <border>
        <bottom/>
      </border>
    </dxf>
  </rfmt>
  <rfmt sheetId="1" sqref="I4:V4">
    <dxf>
      <alignment wrapText="1" readingOrder="0"/>
    </dxf>
  </rfmt>
  <rfmt sheetId="1" sqref="I4" start="0" length="0">
    <dxf>
      <border>
        <left style="medium">
          <color indexed="64"/>
        </left>
      </border>
    </dxf>
  </rfmt>
  <rfmt sheetId="1" sqref="I4:V4" start="0" length="0">
    <dxf>
      <border>
        <top style="medium">
          <color indexed="64"/>
        </top>
      </border>
    </dxf>
  </rfmt>
  <rfmt sheetId="1" sqref="V4" start="0" length="0">
    <dxf>
      <border>
        <right style="medium">
          <color indexed="64"/>
        </right>
      </border>
    </dxf>
  </rfmt>
  <rfmt sheetId="1" sqref="I4:V4" start="0" length="0">
    <dxf>
      <border>
        <bottom style="medium">
          <color indexed="64"/>
        </bottom>
      </border>
    </dxf>
  </rfmt>
  <rfmt sheetId="1" sqref="I4:V4">
    <dxf>
      <alignment horizontal="general" readingOrder="0"/>
    </dxf>
  </rfmt>
  <rfmt sheetId="1" sqref="I4:V4">
    <dxf>
      <alignment wrapText="0" readingOrder="0"/>
    </dxf>
  </rfmt>
  <rfmt sheetId="1" sqref="I4:V4">
    <dxf>
      <alignment wrapText="1" readingOrder="0"/>
    </dxf>
  </rfmt>
  <rfmt sheetId="1" sqref="A1:XFD1048576">
    <dxf>
      <fill>
        <patternFill patternType="none">
          <bgColor auto="1"/>
        </patternFill>
      </fill>
    </dxf>
  </rfmt>
  <rdn rId="0" localSheetId="1" customView="1" name="Z_C1847EEF_C39D_4224_A16F_6098F8B4214B_.wvu.Cols" hidden="1" oldHidden="1">
    <oldFormula>Ամփոփ!#REF!,Ամփոփ!$T:$U</oldFormula>
  </rdn>
  <rcv guid="{C1847EEF-C39D-4224-A16F-6098F8B4214B}" action="delete"/>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1" customView="1" name="Z_81BE598F_89AA_4EAF_829C_AEA2D94C5C42_.wvu.Cols" hidden="1" oldHidden="1">
    <formula>Ամփոփ!$G:$S</formula>
    <oldFormula>Ամփոփ!$G:$S</oldFormula>
  </rdn>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3">
    <dxf>
      <fill>
        <patternFill patternType="solid">
          <bgColor rgb="FFFFFF00"/>
        </patternFill>
      </fill>
    </dxf>
  </rfmt>
  <rcc rId="1473" sId="1">
    <oc r="C14" t="inlineStr">
      <is>
        <t xml:space="preserve">Ղեկավարվելով &lt;&lt;Ազգային ժողովի կանոնակարգ&gt;&gt; ՀՀ սահմանադրական օրենքի 89-րդ հոդվածԻ 1-ին կետով՝ առաջարկում եմ &lt;&lt;ՀՀ 2024 թվականի պետական բյուջեի մասին&gt;&gt;օրենքի նախագծի 1162 ծրագրի 11006 միջոցառման  շրջանակում նախատեսել լրացուցիչ ևս 20478000,0 դրամ գումար՝ գիտական և գիտատեխնիկական նպատակային-ծրագրային հետազոտություններ իրականացնելու նպատակով։
</t>
      </is>
    </oc>
    <nc r="C14" t="inlineStr">
      <is>
        <t xml:space="preserve">Ղեկավարվելով &lt;&lt;Ազգային ժողովի կանոնակարգ&gt;&gt; ՀՀ սահմանադրական օրենքի 89-րդ հոդվածԻ 1-ին կետով՝ առաջարկում եմ &lt;&lt;ՀՀ 2024 թվականի պետական բյուջեի մասին&gt;&gt;օրենքի նախագծի 1162 ծրագրի 11006 միջոցառման  շրջանակում նախատեսել լրացուցիչ ևս 20,478,000.0 դրամ գումար՝ գիտական և գիտատեխնիկական նպատակային-ծրագրային հետազոտություններ իրականացնելու նպատակով։
</t>
      </is>
    </nc>
  </rcc>
  <rcc rId="1474" sId="1">
    <oc r="C12" t="inlineStr">
      <is>
        <t>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t>
      </is>
    </oc>
    <nc r="C12"/>
  </rcc>
  <rcc rId="1475" sId="1">
    <oc r="C13" t="inlineStr">
      <is>
        <t xml:space="preserve">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
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
</t>
      </is>
    </oc>
    <nc r="C13" t="inlineStr">
      <is>
        <t xml:space="preserve">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
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
</t>
      </is>
    </nc>
  </rcc>
  <rrc rId="1476" sId="1" ref="A12:XFD12" action="deleteRow">
    <rfmt sheetId="1" xfDxf="1" sqref="A12:XFD12" start="0" length="0">
      <dxf>
        <font>
          <name val="GHEA Grapalat"/>
          <family val="3"/>
        </font>
      </dxf>
    </rfmt>
    <rcc rId="0" sId="1" dxf="1">
      <nc r="A12">
        <v>6</v>
      </nc>
      <ndxf>
        <alignment horizontal="center" vertical="center" wrapText="1"/>
        <border outline="0">
          <left style="thin">
            <color indexed="64"/>
          </left>
          <right style="thin">
            <color indexed="64"/>
          </right>
          <top style="thin">
            <color indexed="64"/>
          </top>
          <bottom style="thin">
            <color indexed="64"/>
          </bottom>
        </border>
      </ndxf>
    </rcc>
    <rcc rId="0" sId="1" dxf="1">
      <nc r="B12" t="inlineStr">
        <is>
          <t xml:space="preserve"> ՀՀ Ազգային Ժողովի պատգամավոր Թագուհի Թովմասյան</t>
        </is>
      </nc>
      <ndxf>
        <alignment horizontal="center" vertical="center" wrapText="1"/>
        <border outline="0">
          <left style="thin">
            <color indexed="64"/>
          </left>
          <right style="thin">
            <color indexed="64"/>
          </right>
          <top style="thin">
            <color indexed="64"/>
          </top>
          <bottom style="thin">
            <color indexed="64"/>
          </bottom>
        </border>
      </ndxf>
    </rcc>
    <rfmt sheetId="1" sqref="C12" start="0" length="0">
      <dxf>
        <font>
          <color rgb="FF000000"/>
          <name val="GHEA Grapalat"/>
          <family val="3"/>
        </font>
        <alignment horizontal="left" vertical="center" wrapText="1"/>
        <border outline="0">
          <left style="thin">
            <color indexed="64"/>
          </left>
          <right style="thin">
            <color indexed="64"/>
          </right>
          <top style="thin">
            <color indexed="64"/>
          </top>
          <bottom style="thin">
            <color indexed="64"/>
          </bottom>
        </border>
      </dxf>
    </rfmt>
    <rfmt sheetId="1" sqref="D12" start="0" length="0">
      <dxf>
        <alignment horizontal="left" vertical="center" wrapText="1"/>
        <border outline="0">
          <left style="thin">
            <color indexed="64"/>
          </left>
          <right style="thin">
            <color indexed="64"/>
          </right>
          <top style="thin">
            <color indexed="64"/>
          </top>
          <bottom style="thin">
            <color indexed="64"/>
          </bottom>
        </border>
      </dxf>
    </rfmt>
    <rfmt sheetId="1" sqref="E12" start="0" length="0">
      <dxf>
        <alignment horizontal="justify" vertical="center"/>
        <border outline="0">
          <left style="thin">
            <color indexed="64"/>
          </left>
          <right style="thin">
            <color indexed="64"/>
          </right>
          <top style="thin">
            <color indexed="64"/>
          </top>
          <bottom style="thin">
            <color indexed="64"/>
          </bottom>
        </border>
      </dxf>
    </rfmt>
    <rfmt sheetId="1" sqref="F12" start="0" length="0">
      <dxf>
        <alignment horizontal="justify" vertical="center"/>
        <border outline="0">
          <left style="thin">
            <color indexed="64"/>
          </left>
          <right style="thin">
            <color indexed="64"/>
          </right>
          <top style="thin">
            <color indexed="64"/>
          </top>
          <bottom style="thin">
            <color indexed="64"/>
          </bottom>
        </border>
      </dxf>
    </rfmt>
    <rfmt sheetId="1" s="1" sqref="G12" start="0" length="0">
      <dxf>
        <font>
          <b/>
          <sz val="10"/>
          <color auto="1"/>
          <name val="GHEA Grapalat"/>
          <family val="3"/>
          <scheme val="none"/>
        </font>
        <numFmt numFmtId="164" formatCode="_(* #,##0.0_);_(* \(#,##0.0\);_(* &quot;-&quot;??_);_(@_)"/>
        <alignment horizontal="right" vertical="center"/>
        <border outline="0">
          <left style="thin">
            <color indexed="64"/>
          </left>
          <right style="thin">
            <color indexed="64"/>
          </right>
          <top style="thin">
            <color indexed="64"/>
          </top>
          <bottom style="thin">
            <color indexed="64"/>
          </bottom>
        </border>
      </dxf>
    </rfmt>
    <rcc rId="0" sId="1" s="1" dxf="1">
      <nc r="H12">
        <f>SUM(I12:V12)</f>
      </nc>
      <ndxf>
        <font>
          <b/>
          <sz val="10"/>
          <color auto="1"/>
          <name val="GHEA Grapalat"/>
          <family val="3"/>
          <scheme val="none"/>
        </font>
        <numFmt numFmtId="164" formatCode="_(* #,##0.0_);_(* \(#,##0.0\);_(* &quot;-&quot;??_);_(@_)"/>
        <alignment horizontal="right" vertical="center"/>
        <border outline="0">
          <left style="thin">
            <color indexed="64"/>
          </left>
          <right style="thin">
            <color indexed="64"/>
          </right>
          <top style="thin">
            <color indexed="64"/>
          </top>
          <bottom style="thin">
            <color indexed="64"/>
          </bottom>
        </border>
      </ndxf>
    </rcc>
    <rfmt sheetId="1" s="1" sqref="I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J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K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L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M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N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O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P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Q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R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S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T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U12" start="0" length="0">
      <dxf>
        <numFmt numFmtId="164" formatCode="_(* #,##0.0_);_(* \(#,##0.0\);_(* &quot;-&quot;??_);_(@_)"/>
        <alignment horizontal="right" vertical="center"/>
        <border outline="0">
          <left style="thin">
            <color indexed="64"/>
          </left>
          <right style="thin">
            <color indexed="64"/>
          </right>
          <top style="thin">
            <color indexed="64"/>
          </top>
          <bottom style="thin">
            <color indexed="64"/>
          </bottom>
        </border>
      </dxf>
    </rfmt>
    <rfmt sheetId="1" s="1" sqref="V12" start="0" length="0">
      <dxf>
        <numFmt numFmtId="35" formatCode="_(* #,##0.00_);_(* \(#,##0.00\);_(* &quot;-&quot;??_);_(@_)"/>
        <border outline="0">
          <left style="thin">
            <color indexed="64"/>
          </left>
          <right style="thin">
            <color indexed="64"/>
          </right>
          <top style="thin">
            <color indexed="64"/>
          </top>
          <bottom style="thin">
            <color indexed="64"/>
          </bottom>
        </border>
      </dxf>
    </rfmt>
  </rrc>
  <rfmt sheetId="1" sqref="B12" start="0" length="0">
    <dxf>
      <fill>
        <patternFill patternType="none">
          <bgColor indexed="65"/>
        </patternFill>
      </fill>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XFD1048576">
    <dxf>
      <alignment wrapText="0"/>
    </dxf>
  </rfmt>
  <rfmt sheetId="1" sqref="B7:E21">
    <dxf>
      <alignment wrapText="1"/>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B8A5CB8B_C926_4DF6_BAB8_93C096809151_.wvu.PrintArea" hidden="1" oldHidden="1">
    <formula>Ամփոփաթերթ_1!$B$3:$U$7</formula>
  </rdn>
  <rdn rId="0" localSheetId="2" customView="1" name="Z_B8A5CB8B_C926_4DF6_BAB8_93C096809151_.wvu.PrintTitles" hidden="1" oldHidden="1">
    <formula>Ամփոփաթերթ_1!$4:$5</formula>
  </rdn>
  <rdn rId="0" localSheetId="2" customView="1" name="Z_B8A5CB8B_C926_4DF6_BAB8_93C096809151_.wvu.Cols" hidden="1" oldHidden="1">
    <formula>Ամփոփաթերթ_1!$S:$T</formula>
  </rdn>
  <rdn rId="0" localSheetId="3" customView="1" name="Z_B8A5CB8B_C926_4DF6_BAB8_93C096809151_.wvu.PrintArea" hidden="1" oldHidden="1">
    <formula>Ամփոփաթերթ_2!$B$3:$U$7</formula>
  </rdn>
  <rdn rId="0" localSheetId="3" customView="1" name="Z_B8A5CB8B_C926_4DF6_BAB8_93C096809151_.wvu.PrintTitles" hidden="1" oldHidden="1">
    <formula>Ամփոփաթերթ_2!$4:$5</formula>
  </rdn>
  <rdn rId="0" localSheetId="3" customView="1" name="Z_B8A5CB8B_C926_4DF6_BAB8_93C096809151_.wvu.Cols" hidden="1" oldHidden="1">
    <formula>Ամփոփաթերթ_2!$S:$T</formula>
  </rdn>
  <rdn rId="0" localSheetId="4" customView="1" name="Z_B8A5CB8B_C926_4DF6_BAB8_93C096809151_.wvu.Cols" hidden="1" oldHidden="1">
    <formula>հանրայինքննարկում!$S:$T</formula>
  </rdn>
  <rcv guid="{B8A5CB8B-C926-4DF6-BAB8-93C096809151}"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1" odxf="1" dxf="1">
    <nc r="D12" t="inlineStr">
      <is>
        <r>
          <rPr>
            <b/>
            <sz val="10"/>
            <rFont val="GHEA Grapalat"/>
            <family val="3"/>
          </rPr>
          <t>Ընդունվել է ի գիտություն</t>
        </r>
        <r>
          <rPr>
            <sz val="10"/>
            <rFont val="GHEA Grapalat"/>
            <family val="3"/>
          </rPr>
          <t>։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Միաժամանակ տեղեկացնում ենք, որ Լեռնային Ղարաբաղից բռնի տեղահանվածների համար բնակարանային մատչելիության ապահովման պետական աջակցության նոր ծրագրերի բովանդակությունն ու իրականացման ընթացակարգը ներկայումս ՀՀ կառավարությունում քննարկվում են։</t>
        </r>
        <r>
          <rPr>
            <sz val="9"/>
            <rFont val="GHEA Grapalat"/>
            <family val="3"/>
          </rPr>
          <t xml:space="preserve">
</t>
        </r>
      </is>
    </nc>
    <odxf/>
    <ndxf/>
  </rcc>
  <rcc rId="1485" sId="1" odxf="1" dxf="1">
    <nc r="E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t>
      </is>
    </nc>
    <odxf/>
    <ndxf/>
  </rcc>
  <rcc rId="1486" sId="1" odxf="1" dxf="1">
    <nc r="D16" t="inlineStr">
      <is>
        <r>
          <rPr>
            <b/>
            <sz val="10"/>
            <rFont val="GHEA Grapalat"/>
            <family val="3"/>
          </rPr>
          <t>Ընդունելի է</t>
        </r>
        <r>
          <rPr>
            <sz val="10"/>
            <rFont val="GHEA Grapalat"/>
            <family val="3"/>
          </rPr>
          <t>։</t>
        </r>
        <r>
          <rPr>
            <b/>
            <sz val="10"/>
            <rFont val="GHEA Grapalat"/>
            <family val="3"/>
          </rPr>
          <t xml:space="preserve"> </t>
        </r>
        <r>
          <rPr>
            <sz val="10"/>
            <rFont val="GHEA Grapalat"/>
            <family val="3"/>
          </rPr>
          <t xml:space="preserve">
Հաշվի առնելով անկախ կյանքի ծառայությունների կարևորությունը  հաշմանդամություն ունեցող անձանց սոցիալական ներառման առումով՝ 17.03.2023 N ՆՄ/ՀՄ-2-4/6391-2023 և 17.04.2023 N  ՆՄ/ՀՄ-2-4/9291-2023 գրություններով ՀՀ աշխատանքի և սոցիալական հարցերի նախարարությունը որպես 2024-2026 թթ. ՄԺԾԾ նոր նախաձեռնություն է ներկայացրել   «Անկախ կյանքի ծառայությունները», որը սակայն հետագայում բյուջեի ավարտուն հայտում չի ներառվել։
</t>
        </r>
      </is>
    </nc>
    <odxf>
      <alignment vertical="center" readingOrder="0"/>
    </odxf>
    <ndxf>
      <alignment vertical="top" readingOrder="0"/>
    </ndxf>
  </rcc>
  <rcc rId="1487" sId="1" odxf="1" dxf="1">
    <nc r="E16" t="inlineStr">
      <is>
        <t>Հայտնում ենք, որ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ենք համարում անդրադառնալ  բարենպաստ հարկաբյուջետային հնարավորությունների համատեքստում:</t>
      </is>
    </nc>
    <odxf/>
    <ndxf/>
  </rcc>
  <rcc rId="1488" sId="1" odxf="1" dxf="1">
    <nc r="D17" t="inlineStr">
      <is>
        <r>
          <rPr>
            <b/>
            <sz val="10"/>
            <rFont val="GHEA Grapalat"/>
            <family val="3"/>
          </rPr>
          <t>Ընդունվել է ի գիտություն</t>
        </r>
        <r>
          <rPr>
            <sz val="10"/>
            <rFont val="GHEA Grapalat"/>
            <family val="3"/>
          </rPr>
          <t xml:space="preserve">,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
</t>
        </r>
      </is>
    </nc>
    <odxf>
      <alignment vertical="center" readingOrder="0"/>
    </odxf>
    <ndxf>
      <alignment vertical="top" readingOrder="0"/>
    </ndxf>
  </rcc>
  <rcc rId="1489" sId="1" odxf="1" dxf="1">
    <nc r="E17" t="inlineStr">
      <is>
        <t xml:space="preserve">Համաձայն ենք ՀՀ ԱՍՀՆ դիրքորոշման հետ: Ներկայացված բյուջետային հայտը բավարարվել է ամբողջությամբ:  </t>
      </is>
    </nc>
    <odxf/>
    <ndxf/>
  </rcc>
  <rcc rId="1490" sId="1" odxf="1" dxf="1">
    <nc r="D18" t="inlineStr">
      <is>
        <r>
          <rPr>
            <b/>
            <sz val="10"/>
            <rFont val="GHEA Grapalat"/>
            <family val="3"/>
          </rPr>
          <t>Ընդունվել է</t>
        </r>
        <r>
          <rPr>
            <sz val="10"/>
            <rFont val="GHEA Grapalat"/>
            <family val="3"/>
          </rPr>
          <t xml:space="preserve">։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r>
      </is>
    </nc>
    <odxf>
      <font>
        <b/>
        <name val="GHEA Grapalat"/>
        <scheme val="none"/>
      </font>
      <alignment vertical="center" readingOrder="0"/>
    </odxf>
    <ndxf>
      <font>
        <b val="0"/>
        <name val="GHEA Grapalat"/>
        <scheme val="none"/>
      </font>
      <alignment vertical="top" readingOrder="0"/>
    </ndxf>
  </rcc>
  <rcc rId="1491" sId="1" odxf="1" dxf="1">
    <nc r="E18" t="inlineStr">
      <is>
        <t xml:space="preserve">Համաձայն ենք ՀՀ ԱՍՀՆ դիրքորոշման հետ:  </t>
      </is>
    </nc>
    <odxf/>
    <ndxf/>
  </rcc>
  <rcc rId="1492" sId="1" odxf="1" dxf="1">
    <nc r="D19" t="inlineStr">
      <is>
        <r>
          <rPr>
            <b/>
            <sz val="10"/>
            <rFont val="GHEA Grapalat"/>
            <family val="3"/>
          </rPr>
          <t>Ընդունվել է ի գիտություն</t>
        </r>
        <r>
          <rPr>
            <sz val="10"/>
            <rFont val="GHEA Grapalat"/>
            <family val="3"/>
          </rPr>
          <t xml:space="preserve">։
ՀՀ կառավարության 2023թ. ապրիլի 13-ի Պատժից ազատվող դատապարտյալներին տրամադրվող սոցիալական աջակցության ձևը, ծավալն ու տրամադրելու կարգը, ինչպես նաև դատապարտյալին տրամադրվող միանվագ դրամական օգնության չափն ու տրամադրման կարգը սահմանելու մասին N 502-Ն որոշման 1-ին հավելվածի 8-րդ կետով սահմանվում է, որ պատժից ազատվող, բնակության վայր չունեցող դատապարտյալներին տրամադրվում է բնակարանի վարձակալության վարձավճարի հատուցում մինչև վեց ամիս ժամկետով և նույն հավելվածի 27-րդ կետով վարձավճարի հատուցման չափը սահմանելով՝ ամսական 60.000 (վաթսուն հազար) ՀՀ դրամ։ Ուստի 2024 բյուջետային հայտում նեարռելու համար որպես հաշվարկ-հիմնավորում հիմք է ընդունվել տվյալ որոշմամբ սահմանված ամսական հատուցման չափը, որը անձի հաշվարկով է դիտարկվում, ոչ թե ընտանիքի և խոսքը վերաբերում է բնակարանի վարձակալության մասնակի հատուցմանը։ Միաժամանակ բնակարանի վարձավճարի չափը նվազագույն աշխատավարձի հետ կապելու համար անհրաժեշտ են լրացուցիչ հիմնավրումներ։
</t>
        </r>
      </is>
    </nc>
    <odxf>
      <font>
        <b/>
        <name val="GHEA Grapalat"/>
        <scheme val="none"/>
      </font>
      <alignment vertical="center" readingOrder="0"/>
    </odxf>
    <ndxf>
      <font>
        <b val="0"/>
        <name val="GHEA Grapalat"/>
        <scheme val="none"/>
      </font>
      <alignment vertical="top" readingOrder="0"/>
    </ndxf>
  </rcc>
  <rcc rId="1493" sId="1" odxf="1" dxf="1">
    <nc r="E19" t="inlineStr">
      <is>
        <t xml:space="preserve">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 2024թ․-ն միջոցառման շահառուների թիվը ըստ ԱՍՀՆ ներկայացված հայտի կանխատեսվել է 375 անձ: (6*60,000*375=135,000 հազ․դրամ), նշված հաշվարկը ունի իրավական հիմք: 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պետք է առաջնորդվել մեկ միասնական սկզբունքով և բոլոր միջոցառումների համար սահմանել նույն աջակցության չափը: Ավելացնելու դեպքում ստիպված կլինենք շուրջ 440 շահառուի հաշվարկով ավելացնել 15 հազարական դրամ, որը կկազմի 6 ամսվա հաշվարկով 39.6 մլն դրամ: 2023թ․ միջոցառման 9 ամսվա կատարողականը 42% է:
</t>
      </is>
    </nc>
    <odxf/>
    <ndxf/>
  </rcc>
  <rcc rId="1494" sId="1" odxf="1" dxf="1">
    <nc r="D20" t="inlineStr">
      <is>
        <r>
          <rPr>
            <b/>
            <sz val="10"/>
            <rFont val="GHEA Grapalat"/>
            <family val="3"/>
          </rPr>
          <t>Ընդունվել է ի գիտություն</t>
        </r>
        <r>
          <rPr>
            <sz val="10"/>
            <rFont val="GHEA Grapalat"/>
            <family val="3"/>
          </rPr>
          <t xml:space="preserve">։
ՀՀ Կառավարության 2022թ․ նոյեմբերի 10-ի «Հայաստանի Հանրապետությունում փախստական ճանաչված անձանց բնակարանային ապահովության ծրագիրը հաստատելու մասին» N1711-Ն որոշմամբ հաստատված է շահառուների շրջանակը և ամսական փոխհատուցման չափը, որն էլ 2024 թվականի բյուջետային հայտում ներառելու համար հիմք է ընդունվել որոշմամբ սահմանված դրույթները։ Միաժամանակ բնակարանի վարձավճարի չափը նվազագույն աշխատավարձի հետ կապելու համար անհրաժեշտ են լրացուցիչ հիմնավրումներ։
</t>
        </r>
      </is>
    </nc>
    <odxf>
      <font>
        <b/>
        <name val="GHEA Grapalat"/>
        <scheme val="none"/>
      </font>
      <alignment horizontal="left" readingOrder="0"/>
    </odxf>
    <ndxf>
      <font>
        <b val="0"/>
        <name val="GHEA Grapalat"/>
        <scheme val="none"/>
      </font>
      <alignment horizontal="center" readingOrder="0"/>
    </ndxf>
  </rcc>
  <rcc rId="1495" sId="1" odxf="1" dxf="1">
    <nc r="E20" t="inlineStr">
      <is>
        <t xml:space="preserve">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ամսեկան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Անհրաժեշտ է հաշվի առնել նաև, որ 2023թ․ միջոցառման 9 ամսվա կատարողականը 42% է:
</t>
      </is>
    </nc>
    <odxf>
      <alignment horizontal="justify" vertical="top" readingOrder="0"/>
    </odxf>
    <ndxf>
      <alignment horizontal="left" vertical="center" readingOrder="0"/>
    </ndxf>
  </rcc>
  <rcc rId="1496" sId="1" odxf="1" dxf="1">
    <nc r="D21" t="inlineStr">
      <is>
        <r>
          <rPr>
            <b/>
            <sz val="10"/>
            <rFont val="GHEA Grapalat"/>
            <family val="3"/>
          </rPr>
          <t>Ընդունելի է</t>
        </r>
        <r>
          <rPr>
            <sz val="10"/>
            <rFont val="GHEA Grapalat"/>
            <family val="3"/>
          </rPr>
          <t xml:space="preserve">։  
ՀՀ 2024 թվականի պետական բյուջով «Ընտանիքում բռնության ենթարկված անձանց ապաստարանի ծառայություններ միջոցառման»  իրականացման համար հատկացվել է 12,225.0 հազ. դրամ, որը ներկա իրավիճակում չի կարող բավականացնել։ Վերոգրյալը պայմանավորված է այն հանգամանքով, որ Լեռնային Ղարաբաղից Հայաստանի Հանրապետություն բռնի տեղահանված բնակչության շուրջ 52 տոկոսը կազմում են կանայք, ինչի հետևանքով մեծանում է վերջիններիս  ապաստարանի ծառայությունների մատուցման անհրաժեշտությունը։ Տեղեկացնում ենք նաև, որ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Հիմք ընդունելով վերոնշյալը, ինչպես նաև նշենք, որ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Առաջարկում ենք 2024 թ. նախատեսել 37,225.0 հազ. դրամ
</t>
        </r>
      </is>
    </nc>
    <odxf>
      <font>
        <b/>
        <name val="GHEA Grapalat"/>
        <scheme val="none"/>
      </font>
      <alignment vertical="center" readingOrder="0"/>
    </odxf>
    <ndxf>
      <font>
        <b val="0"/>
        <name val="GHEA Grapalat"/>
        <scheme val="none"/>
      </font>
      <alignment vertical="top" readingOrder="0"/>
    </ndxf>
  </rcc>
  <rcc rId="1497" sId="1" odxf="1" dxf="1">
    <nc r="E21" t="inlineStr">
      <is>
        <t>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nc>
    <odxf/>
    <ndxf/>
  </rcc>
  <rdn rId="0" localSheetId="2" customView="1" name="Z_B2F31B1C_5640_4C4F_B3A7_102EB9A9C489_.wvu.PrintArea" hidden="1" oldHidden="1">
    <formula>Ամփոփաթերթ_1!$B$3:$U$7</formula>
  </rdn>
  <rdn rId="0" localSheetId="2" customView="1" name="Z_B2F31B1C_5640_4C4F_B3A7_102EB9A9C489_.wvu.PrintTitles" hidden="1" oldHidden="1">
    <formula>Ամփոփաթերթ_1!$4:$5</formula>
  </rdn>
  <rdn rId="0" localSheetId="2" customView="1" name="Z_B2F31B1C_5640_4C4F_B3A7_102EB9A9C489_.wvu.Cols" hidden="1" oldHidden="1">
    <formula>Ամփոփաթերթ_1!$S:$T</formula>
  </rdn>
  <rdn rId="0" localSheetId="3" customView="1" name="Z_B2F31B1C_5640_4C4F_B3A7_102EB9A9C489_.wvu.PrintArea" hidden="1" oldHidden="1">
    <formula>Ամփոփաթերթ_2!$B$3:$U$7</formula>
  </rdn>
  <rdn rId="0" localSheetId="3" customView="1" name="Z_B2F31B1C_5640_4C4F_B3A7_102EB9A9C489_.wvu.PrintTitles" hidden="1" oldHidden="1">
    <formula>Ամփոփաթերթ_2!$4:$5</formula>
  </rdn>
  <rdn rId="0" localSheetId="3" customView="1" name="Z_B2F31B1C_5640_4C4F_B3A7_102EB9A9C489_.wvu.Cols" hidden="1" oldHidden="1">
    <formula>Ամփոփաթերթ_2!$S:$T</formula>
  </rdn>
  <rdn rId="0" localSheetId="4" customView="1" name="Z_B2F31B1C_5640_4C4F_B3A7_102EB9A9C489_.wvu.Cols" hidden="1" oldHidden="1">
    <formula>հանրայինքննարկում!$S:$T</formula>
  </rdn>
  <rcv guid="{B2F31B1C-5640-4C4F-B3A7-102EB9A9C489}"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F31B1C-5640-4C4F-B3A7-102EB9A9C489}" action="delete"/>
  <rdn rId="0" localSheetId="2" customView="1" name="Z_B2F31B1C_5640_4C4F_B3A7_102EB9A9C489_.wvu.PrintArea" hidden="1" oldHidden="1">
    <formula>Ամփոփաթերթ_1!$B$3:$U$7</formula>
    <oldFormula>Ամփոփաթերթ_1!$B$3:$U$7</oldFormula>
  </rdn>
  <rdn rId="0" localSheetId="2" customView="1" name="Z_B2F31B1C_5640_4C4F_B3A7_102EB9A9C489_.wvu.PrintTitles" hidden="1" oldHidden="1">
    <formula>Ամփոփաթերթ_1!$4:$5</formula>
    <oldFormula>Ամփոփաթերթ_1!$4:$5</oldFormula>
  </rdn>
  <rdn rId="0" localSheetId="2" customView="1" name="Z_B2F31B1C_5640_4C4F_B3A7_102EB9A9C489_.wvu.Cols" hidden="1" oldHidden="1">
    <formula>Ամփոփաթերթ_1!$S:$T</formula>
    <oldFormula>Ամփոփաթերթ_1!$S:$T</oldFormula>
  </rdn>
  <rdn rId="0" localSheetId="3" customView="1" name="Z_B2F31B1C_5640_4C4F_B3A7_102EB9A9C489_.wvu.PrintArea" hidden="1" oldHidden="1">
    <formula>Ամփոփաթերթ_2!$B$3:$U$7</formula>
    <oldFormula>Ամփոփաթերթ_2!$B$3:$U$7</oldFormula>
  </rdn>
  <rdn rId="0" localSheetId="3" customView="1" name="Z_B2F31B1C_5640_4C4F_B3A7_102EB9A9C489_.wvu.PrintTitles" hidden="1" oldHidden="1">
    <formula>Ամփոփաթերթ_2!$4:$5</formula>
    <oldFormula>Ամփոփաթերթ_2!$4:$5</oldFormula>
  </rdn>
  <rdn rId="0" localSheetId="3" customView="1" name="Z_B2F31B1C_5640_4C4F_B3A7_102EB9A9C489_.wvu.Cols" hidden="1" oldHidden="1">
    <formula>Ամփոփաթերթ_2!$S:$T</formula>
    <oldFormula>Ամփոփաթերթ_2!$S:$T</oldFormula>
  </rdn>
  <rdn rId="0" localSheetId="4" customView="1" name="Z_B2F31B1C_5640_4C4F_B3A7_102EB9A9C489_.wvu.Cols" hidden="1" oldHidden="1">
    <formula>հանրայինքննարկում!$S:$T</formula>
    <oldFormula>հանրայինքննարկում!$S:$T</oldFormula>
  </rdn>
  <rcv guid="{B2F31B1C-5640-4C4F-B3A7-102EB9A9C489}"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1" odxf="1" dxf="1">
    <oc r="A22">
      <v>17</v>
    </oc>
    <nc r="A22"/>
    <odxf>
      <alignment vertical="center" readingOrder="0"/>
      <border outline="0">
        <left style="thin">
          <color indexed="64"/>
        </left>
        <right style="thin">
          <color indexed="64"/>
        </right>
        <top style="thin">
          <color indexed="64"/>
        </top>
        <bottom style="thin">
          <color indexed="64"/>
        </bottom>
      </border>
    </odxf>
    <ndxf>
      <alignment vertical="top" readingOrder="0"/>
      <border outline="0">
        <left/>
        <right/>
        <top/>
        <bottom/>
      </border>
    </ndxf>
  </rcc>
  <rfmt sheetId="1" sqref="B22" start="0" length="0">
    <dxf>
      <font>
        <b/>
        <i/>
        <name val="GHEA Grapalat"/>
        <scheme val="none"/>
      </font>
      <alignment horizontal="left" readingOrder="0"/>
      <border outline="0">
        <right/>
      </border>
    </dxf>
  </rfmt>
  <rfmt sheetId="1" sqref="F22" start="0" length="0">
    <dxf>
      <font>
        <b/>
        <i/>
        <name val="GHEA Grapalat"/>
        <scheme val="none"/>
      </font>
      <alignment horizontal="center" vertical="center" readingOrder="0"/>
      <border outline="0">
        <left/>
      </border>
    </dxf>
  </rfmt>
  <rcc rId="1513" sId="1" numFmtId="34">
    <nc r="G22">
      <v>0</v>
    </nc>
  </rcc>
  <rcc rId="1514" sId="1">
    <oc r="H22">
      <f>SUM(I22:V22)</f>
    </oc>
    <nc r="H22">
      <f>I22+J22+K22+L22+M22+N22+O22+P22+Q22+R22+S22+V22</f>
    </nc>
  </rcc>
  <rcc rId="1515" sId="1" odxf="1" dxf="1">
    <nc r="I22">
      <f>SUM(I23:I91)</f>
    </nc>
    <odxf>
      <font>
        <b val="0"/>
        <name val="GHEA Grapalat"/>
        <scheme val="none"/>
      </font>
    </odxf>
    <ndxf>
      <font>
        <b/>
        <name val="GHEA Grapalat"/>
        <scheme val="none"/>
      </font>
    </ndxf>
  </rcc>
  <rcc rId="1516" sId="1" odxf="1" dxf="1">
    <nc r="J22">
      <f>SUM(J23:J91)</f>
    </nc>
    <odxf>
      <font>
        <b val="0"/>
        <name val="GHEA Grapalat"/>
        <scheme val="none"/>
      </font>
    </odxf>
    <ndxf>
      <font>
        <b/>
        <name val="GHEA Grapalat"/>
        <scheme val="none"/>
      </font>
    </ndxf>
  </rcc>
  <rcc rId="1517" sId="1" odxf="1" dxf="1">
    <nc r="K22">
      <f>SUM(K23:K91)</f>
    </nc>
    <odxf>
      <font>
        <b val="0"/>
        <name val="GHEA Grapalat"/>
        <scheme val="none"/>
      </font>
    </odxf>
    <ndxf>
      <font>
        <b/>
        <name val="GHEA Grapalat"/>
        <scheme val="none"/>
      </font>
    </ndxf>
  </rcc>
  <rcc rId="1518" sId="1" odxf="1" dxf="1">
    <nc r="L22">
      <f>SUM(L23:L91)</f>
    </nc>
    <odxf>
      <font>
        <b val="0"/>
        <name val="GHEA Grapalat"/>
        <scheme val="none"/>
      </font>
    </odxf>
    <ndxf>
      <font>
        <b/>
        <name val="GHEA Grapalat"/>
        <scheme val="none"/>
      </font>
    </ndxf>
  </rcc>
  <rcc rId="1519" sId="1" odxf="1" dxf="1">
    <nc r="M22">
      <f>SUM(M23:M91)</f>
    </nc>
    <odxf>
      <font>
        <b val="0"/>
        <name val="GHEA Grapalat"/>
        <scheme val="none"/>
      </font>
    </odxf>
    <ndxf>
      <font>
        <b/>
        <name val="GHEA Grapalat"/>
        <scheme val="none"/>
      </font>
    </ndxf>
  </rcc>
  <rcc rId="1520" sId="1" odxf="1" dxf="1">
    <nc r="N22">
      <f>SUM(N23:N91)</f>
    </nc>
    <odxf>
      <font>
        <b val="0"/>
        <name val="GHEA Grapalat"/>
        <scheme val="none"/>
      </font>
    </odxf>
    <ndxf>
      <font>
        <b/>
        <name val="GHEA Grapalat"/>
        <scheme val="none"/>
      </font>
    </ndxf>
  </rcc>
  <rcc rId="1521" sId="1" odxf="1" dxf="1">
    <nc r="O22">
      <f>SUM(O23:O91)</f>
    </nc>
    <odxf>
      <font>
        <b val="0"/>
        <name val="GHEA Grapalat"/>
        <scheme val="none"/>
      </font>
    </odxf>
    <ndxf>
      <font>
        <b/>
        <name val="GHEA Grapalat"/>
        <scheme val="none"/>
      </font>
    </ndxf>
  </rcc>
  <rcc rId="1522" sId="1" odxf="1" dxf="1">
    <nc r="P22">
      <f>SUM(P23:P91)</f>
    </nc>
    <odxf>
      <font>
        <b val="0"/>
        <name val="GHEA Grapalat"/>
        <scheme val="none"/>
      </font>
    </odxf>
    <ndxf>
      <font>
        <b/>
        <name val="GHEA Grapalat"/>
        <scheme val="none"/>
      </font>
    </ndxf>
  </rcc>
  <rcc rId="1523" sId="1" odxf="1" dxf="1">
    <nc r="Q22">
      <f>SUM(Q23:Q91)</f>
    </nc>
    <odxf>
      <font>
        <b val="0"/>
        <name val="GHEA Grapalat"/>
        <scheme val="none"/>
      </font>
    </odxf>
    <ndxf>
      <font>
        <b/>
        <name val="GHEA Grapalat"/>
        <scheme val="none"/>
      </font>
    </ndxf>
  </rcc>
  <rcc rId="1524" sId="1" odxf="1" dxf="1">
    <nc r="R22">
      <f>SUM(R23:R91)</f>
    </nc>
    <odxf>
      <font>
        <b val="0"/>
        <name val="GHEA Grapalat"/>
        <scheme val="none"/>
      </font>
    </odxf>
    <ndxf>
      <font>
        <b/>
        <name val="GHEA Grapalat"/>
        <scheme val="none"/>
      </font>
    </ndxf>
  </rcc>
  <rcc rId="1525" sId="1" odxf="1" dxf="1">
    <nc r="S22">
      <f>SUM(S23:S91)</f>
    </nc>
    <odxf>
      <font>
        <b val="0"/>
        <name val="GHEA Grapalat"/>
        <scheme val="none"/>
      </font>
    </odxf>
    <ndxf>
      <font>
        <b/>
        <name val="GHEA Grapalat"/>
        <scheme val="none"/>
      </font>
    </ndxf>
  </rcc>
  <rcc rId="1526" sId="1" odxf="1" dxf="1">
    <nc r="T22">
      <f>SUM(T23:T91)</f>
    </nc>
    <odxf>
      <font>
        <b val="0"/>
        <name val="GHEA Grapalat"/>
        <scheme val="none"/>
      </font>
    </odxf>
    <ndxf>
      <font>
        <b/>
        <name val="GHEA Grapalat"/>
        <scheme val="none"/>
      </font>
    </ndxf>
  </rcc>
  <rcc rId="1527" sId="1" odxf="1" dxf="1">
    <nc r="U22">
      <f>SUM(U23:U91)</f>
    </nc>
    <odxf>
      <font>
        <b val="0"/>
        <name val="GHEA Grapalat"/>
        <scheme val="none"/>
      </font>
    </odxf>
    <ndxf>
      <font>
        <b/>
        <name val="GHEA Grapalat"/>
        <scheme val="none"/>
      </font>
    </ndxf>
  </rcc>
  <rcc rId="1528" sId="1" odxf="1" dxf="1">
    <nc r="V22">
      <f>SUM(V23:V91)</f>
    </nc>
    <odxf>
      <font>
        <b val="0"/>
        <name val="GHEA Grapalat"/>
        <scheme val="none"/>
      </font>
      <numFmt numFmtId="35" formatCode="_(* #,##0.00_);_(* \(#,##0.00\);_(* &quot;-&quot;??_);_(@_)"/>
      <alignment horizontal="general" vertical="top" readingOrder="0"/>
    </odxf>
    <ndxf>
      <font>
        <b/>
        <name val="GHEA Grapalat"/>
        <scheme val="none"/>
      </font>
      <numFmt numFmtId="164" formatCode="_(* #,##0.0_);_(* \(#,##0.0\);_(* &quot;-&quot;??_);_(@_)"/>
      <alignment horizontal="right" vertical="center" readingOrder="0"/>
    </ndxf>
  </rcc>
  <rfmt sheetId="1" sqref="A22:XFD22" start="0" length="0">
    <dxf>
      <alignment horizontal="center" readingOrder="0"/>
    </dxf>
  </rfmt>
  <rcc rId="1529" sId="1">
    <nc r="B22" t="inlineStr">
      <is>
        <t>ԸՆԴԱՄԵՆԸ 2-րդ փուլ</t>
      </is>
    </nc>
  </rcc>
  <rcc rId="1530" sId="1">
    <oc r="A23">
      <v>18</v>
    </oc>
    <nc r="A23">
      <v>1</v>
    </nc>
  </rcc>
  <rcc rId="1531" sId="1">
    <oc r="A29">
      <v>24</v>
    </oc>
    <nc r="A29">
      <f>+A28+1</f>
    </nc>
  </rcc>
  <rcc rId="1532" sId="1">
    <oc r="A30">
      <v>25</v>
    </oc>
    <nc r="A30">
      <f>+A29+1</f>
    </nc>
  </rcc>
  <rcc rId="1533" sId="1">
    <oc r="A31">
      <v>26</v>
    </oc>
    <nc r="A31">
      <f>+A30+1</f>
    </nc>
  </rcc>
  <rcc rId="1534" sId="1">
    <oc r="A32">
      <v>27</v>
    </oc>
    <nc r="A32">
      <f>+A31+1</f>
    </nc>
  </rcc>
  <rcc rId="1535" sId="1">
    <oc r="A33">
      <v>28</v>
    </oc>
    <nc r="A33">
      <f>+A32+1</f>
    </nc>
  </rcc>
  <rcc rId="1536" sId="1">
    <oc r="A34">
      <v>29</v>
    </oc>
    <nc r="A34">
      <f>+A33+1</f>
    </nc>
  </rcc>
  <rcc rId="1537" sId="1">
    <oc r="A35">
      <v>30</v>
    </oc>
    <nc r="A35">
      <f>+A34+1</f>
    </nc>
  </rcc>
  <rcc rId="1538" sId="1">
    <oc r="A36">
      <v>31</v>
    </oc>
    <nc r="A36">
      <f>+A35+1</f>
    </nc>
  </rcc>
  <rcc rId="1539" sId="1">
    <oc r="A37">
      <v>32</v>
    </oc>
    <nc r="A37">
      <f>+A36+1</f>
    </nc>
  </rcc>
  <rcc rId="1540" sId="1">
    <oc r="A38">
      <v>33</v>
    </oc>
    <nc r="A38">
      <f>+A37+1</f>
    </nc>
  </rcc>
  <rcc rId="1541" sId="1">
    <oc r="A39">
      <v>34</v>
    </oc>
    <nc r="A39">
      <f>+A38+1</f>
    </nc>
  </rcc>
  <rcc rId="1542" sId="1">
    <oc r="A40">
      <v>35</v>
    </oc>
    <nc r="A40">
      <f>+A39+1</f>
    </nc>
  </rcc>
  <rcc rId="1543" sId="1">
    <oc r="A41">
      <v>36</v>
    </oc>
    <nc r="A41">
      <f>+A40+1</f>
    </nc>
  </rcc>
  <rcc rId="1544" sId="1">
    <oc r="A24">
      <v>19</v>
    </oc>
    <nc r="A24">
      <v>2</v>
    </nc>
  </rcc>
  <rcc rId="1545" sId="1">
    <oc r="A25">
      <v>20</v>
    </oc>
    <nc r="A25">
      <v>3</v>
    </nc>
  </rcc>
  <rcc rId="1546" sId="1">
    <oc r="A26">
      <v>21</v>
    </oc>
    <nc r="A26">
      <v>4</v>
    </nc>
  </rcc>
  <rcc rId="1547" sId="1">
    <oc r="A27">
      <v>22</v>
    </oc>
    <nc r="A27">
      <v>5</v>
    </nc>
  </rcc>
  <rcc rId="1548" sId="1">
    <oc r="A28">
      <v>23</v>
    </oc>
    <nc r="A28">
      <v>6</v>
    </nc>
  </rcc>
  <rfmt sheetId="1" sqref="B23" start="0" length="0">
    <dxf>
      <alignment wrapText="1" readingOrder="0"/>
    </dxf>
  </rfmt>
  <rcc rId="1549" sId="1">
    <nc r="B23" t="inlineStr">
      <is>
        <t>ՀՀ Ազգային Ժողովի պատգամավոր Սիսակ Գաբրիելյան</t>
      </is>
    </nc>
  </rcc>
  <rfmt sheetId="1" sqref="C23" start="0" length="0">
    <dxf>
      <font>
        <sz val="10"/>
        <color auto="1"/>
        <name val="Arial"/>
        <scheme val="none"/>
      </font>
      <alignment horizontal="general" vertical="bottom" readingOrder="0"/>
      <border outline="0">
        <left/>
        <right/>
        <top/>
        <bottom/>
      </border>
    </dxf>
  </rfmt>
  <rfmt sheetId="1" xfDxf="1" sqref="C23" start="0" length="0">
    <dxf>
      <font>
        <sz val="14"/>
        <name val="Calibri"/>
        <scheme val="none"/>
      </font>
      <alignment horizontal="justify" vertical="center" readingOrder="0"/>
    </dxf>
  </rfmt>
  <rcc rId="1550" sId="1" odxf="1" dxf="1">
    <nc r="C23" t="inlineStr">
      <is>
        <t>Երևանի պետական Հումանիտար Տեխնիկական քոլեջը  և Երևանի Փ. Թերլեմեզյանի անվան պետական նկարչական քոլեջը ժեստերի լեզվի թարգմանչի հաստիքով ապահովելու համար ՝ «2024 թվականի պետական բյուջեի մասին» ՀՀ օրենքի նախագծում կատարել համապատասխան ֆինանսական հատկացում:</t>
      </is>
    </nc>
    <ndxf>
      <font>
        <sz val="14"/>
        <name val="GHEA Grapalat"/>
        <scheme val="none"/>
      </font>
      <alignment horizontal="center" wrapText="1" readingOrder="0"/>
      <border outline="0">
        <left style="thin">
          <color indexed="64"/>
        </left>
        <right style="thin">
          <color indexed="64"/>
        </right>
        <top style="thin">
          <color indexed="64"/>
        </top>
        <bottom style="thin">
          <color indexed="64"/>
        </bottom>
      </border>
    </ndxf>
  </rcc>
  <rcc rId="1551" sId="1" odxf="1" dxf="1">
    <nc r="C24" t="inlineStr">
      <is>
        <t xml:space="preserve">&lt;&lt;ՀՀ  2024 թվականի պետական բյուջեի մասին&gt;&gt; օրենքի նախագծում 1202 ծրագրի 11006 միջոցառում
Առաջարկում եմ՝ նկարագրել  18 մլրդ դրամի ծախսն իրականացնելու համար նախատեսված միջոցառումները որպես  արդյունքային չափորոշիչներ։
Պարզաբանել՝ 2024 թվականի հուլիսի 1-ից պարտադիր համապարփակ ապահովագրությանն անցնելու համար տրամադրվող 18 մլրդ դրամ ծախսի մեջ շահառուների որ խմբերն են ներառնված։ 
</t>
      </is>
    </nc>
    <odxf>
      <alignment wrapText="0" readingOrder="0"/>
    </odxf>
    <ndxf>
      <alignment wrapText="1" readingOrder="0"/>
    </ndxf>
  </rcc>
  <rcc rId="1552" sId="1" odxf="1" dxf="1">
    <nc r="C25" t="inlineStr">
      <is>
        <t xml:space="preserve">&lt;&lt;ՀՀ  2024 թվականի պետական բյուջեի մասին&gt;&gt; օրենքի նախագծում 1207 ծրագրի 11001 միջոցառում 
Առաջարկում եմ՝ պարզաբանել ինչ հաշվարկների արդյունքում է բնակչության սոցիալապես անապահով և հատուկ խմբերում ընդգրկված անձանց թիվը 2024 թվականին մոտ 40000-ով ավելանալու։ 
</t>
      </is>
    </nc>
    <odxf>
      <alignment wrapText="0" readingOrder="0"/>
    </odxf>
    <ndxf>
      <alignment wrapText="1" readingOrder="0"/>
    </ndxf>
  </rcc>
  <rcc rId="1553" sId="1" odxf="1" dxf="1">
    <nc r="C26" t="inlineStr">
      <is>
        <t xml:space="preserve">&lt;&lt;ՀՀ  2024 թվականի պետական բյուջեի մասին&gt;&gt; օրենքի նախագծում 1188 ծրագրի 12001 միջոցառում
Առաջարկում եմ՝  միջոցառման՝ ըստ հիվանդությունների՝ ֆենիլկետոնուրիա, ֆենիլ ալանին չպարունակող մանկական կեր  ստացող  շահառուների մեջ ընդգրկել նաև  18-20 տարեկան շահառուներին, որոնց թիվը կազմում է 5։
</t>
      </is>
    </nc>
    <odxf>
      <alignment wrapText="0" readingOrder="0"/>
    </odxf>
    <ndxf>
      <alignment wrapText="1" readingOrder="0"/>
    </ndxf>
  </rcc>
  <rfmt sheetId="1" sqref="B24" start="0" length="0">
    <dxf>
      <alignment wrapText="1" readingOrder="0"/>
    </dxf>
  </rfmt>
  <rcc rId="1554" sId="1">
    <nc r="B24" t="inlineStr">
      <is>
        <t>ՀՀ Ազգային Ժողովի պատգամավոր Նարեկ Զեյնալյան</t>
      </is>
    </nc>
  </rcc>
  <rcc rId="1555" sId="1" odxf="1" dxf="1">
    <nc r="B25" t="inlineStr">
      <is>
        <t>ՀՀ Ազգային Ժողովի պատգամավոր Նարեկ Զեյնալյան</t>
      </is>
    </nc>
    <odxf>
      <alignment wrapText="0" readingOrder="0"/>
    </odxf>
    <ndxf>
      <alignment wrapText="1" readingOrder="0"/>
    </ndxf>
  </rcc>
  <rcc rId="1556" sId="1" odxf="1" dxf="1">
    <nc r="B26" t="inlineStr">
      <is>
        <t>ՀՀ Ազգային Ժողովի պատգամավոր Նարեկ Զեյնալյան</t>
      </is>
    </nc>
    <odxf>
      <alignment wrapText="0" readingOrder="0"/>
    </odxf>
    <ndxf>
      <alignment wrapText="1" readingOrder="0"/>
    </ndxf>
  </rcc>
  <rdn rId="0" localSheetId="1" customView="1" name="Z_81BE598F_89AA_4EAF_829C_AEA2D94C5C42_.wvu.Cols" hidden="1" oldHidden="1">
    <oldFormula>Ամփոփ!#REF!</oldFormula>
  </rdn>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1" numFmtId="34">
    <nc r="L24">
      <v>18000</v>
    </nc>
  </rc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3" sId="1" odxf="1" dxf="1">
    <nc r="C27" t="inlineStr">
      <is>
        <t>Դեռևս 1989 թվականին Արարատ քաղաքի Շահումյան 20, 37 և Օրջոնիկիդձե 9 շենքերը վթարային լինելու պատճառով կազմաքանդվել են, և բնակիչների հետ կնքվել են պայմանագրեր՝ հետագայում նոր շենքեր կառուցելու  և բնակարաններն ըստ հասցեատերերի բաժանելու պայմանով։ Շուրջ 34(երեսունչորս) տարի խնդիրը չի լուծվում։
Առաջարկում եմ 2024 թվականի պետական բյուջեում գումար հատկացնել խնդիրը լուծելու համար։</t>
      </is>
    </nc>
    <odxf>
      <alignment wrapText="0" readingOrder="0"/>
    </odxf>
    <ndxf>
      <alignment wrapText="1" readingOrder="0"/>
    </ndxf>
  </rcc>
  <rfmt sheetId="1" sqref="B27" start="0" length="0">
    <dxf>
      <alignment wrapText="1" readingOrder="0"/>
    </dxf>
  </rfmt>
  <rcc rId="1574" sId="1">
    <nc r="B27" t="inlineStr">
      <is>
        <t>ՀՀ Ազգային Ժողովի պատգամավոր Հովիկ Աղազարյան</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1BE598F-89AA-4EAF-829C-AEA2D94C5C42}" action="delete"/>
  <rdn rId="0" localSheetId="2" customView="1" name="Z_81BE598F_89AA_4EAF_829C_AEA2D94C5C42_.wvu.PrintArea" hidden="1" oldHidden="1">
    <formula>Ամփոփաթերթ_1!$B$3:$U$7</formula>
    <oldFormula>Ամփոփաթերթ_1!$B$3:$U$7</oldFormula>
  </rdn>
  <rdn rId="0" localSheetId="2" customView="1" name="Z_81BE598F_89AA_4EAF_829C_AEA2D94C5C42_.wvu.PrintTitles" hidden="1" oldHidden="1">
    <formula>Ամփոփաթերթ_1!$4:$5</formula>
    <oldFormula>Ամփոփաթերթ_1!$4:$5</oldFormula>
  </rdn>
  <rdn rId="0" localSheetId="2" customView="1" name="Z_81BE598F_89AA_4EAF_829C_AEA2D94C5C42_.wvu.Cols" hidden="1" oldHidden="1">
    <formula>Ամփոփաթերթ_1!$S:$T</formula>
    <oldFormula>Ամփոփաթերթ_1!$S:$T</oldFormula>
  </rdn>
  <rdn rId="0" localSheetId="3" customView="1" name="Z_81BE598F_89AA_4EAF_829C_AEA2D94C5C42_.wvu.PrintArea" hidden="1" oldHidden="1">
    <formula>Ամփոփաթերթ_2!$B$3:$U$7</formula>
    <oldFormula>Ամփոփաթերթ_2!$B$3:$U$7</oldFormula>
  </rdn>
  <rdn rId="0" localSheetId="3" customView="1" name="Z_81BE598F_89AA_4EAF_829C_AEA2D94C5C42_.wvu.PrintTitles" hidden="1" oldHidden="1">
    <formula>Ամփոփաթերթ_2!$4:$5</formula>
    <oldFormula>Ամփոփաթերթ_2!$4:$5</oldFormula>
  </rdn>
  <rdn rId="0" localSheetId="3" customView="1" name="Z_81BE598F_89AA_4EAF_829C_AEA2D94C5C42_.wvu.Cols" hidden="1" oldHidden="1">
    <formula>Ամփոփաթերթ_2!$S:$T</formula>
    <oldFormula>Ամփոփաթերթ_2!$S:$T</oldFormula>
  </rdn>
  <rdn rId="0" localSheetId="4" customView="1" name="Z_81BE598F_89AA_4EAF_829C_AEA2D94C5C42_.wvu.Cols" hidden="1" oldHidden="1">
    <formula>հանրայինքննարկում!$S:$T</formula>
    <oldFormula>հանրայինքննարկում!$S:$T</oldFormula>
  </rdn>
  <rcv guid="{81BE598F-89AA-4EAF-829C-AEA2D94C5C4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8" start="0" length="0">
    <dxf>
      <alignment wrapText="1" readingOrder="0"/>
    </dxf>
  </rfmt>
  <rcc rId="1582" sId="1">
    <nc r="B28" t="inlineStr">
      <is>
        <t>ՀՀ Ազգային Ժողովի պատգամավոր Լիլիթ Գալստյան</t>
      </is>
    </nc>
  </rcc>
  <rfmt sheetId="1" sqref="C28" start="0" length="0">
    <dxf>
      <font>
        <sz val="10"/>
        <color auto="1"/>
        <name val="Arial"/>
        <scheme val="none"/>
      </font>
      <alignment horizontal="general" vertical="bottom" readingOrder="0"/>
      <border outline="0">
        <left/>
        <right/>
        <top/>
        <bottom/>
      </border>
    </dxf>
  </rfmt>
  <rfmt sheetId="1" xfDxf="1" sqref="C28" start="0" length="0"/>
  <rfmt sheetId="1" sqref="C28" start="0" length="0">
    <dxf>
      <font>
        <sz val="10"/>
        <color auto="1"/>
        <name val="GHEA Grapalat"/>
        <scheme val="none"/>
      </font>
      <alignment horizontal="left" vertical="center" wrapText="1" readingOrder="0"/>
      <border outline="0">
        <left style="thin">
          <color indexed="64"/>
        </left>
        <right style="thin">
          <color indexed="64"/>
        </right>
        <top style="thin">
          <color indexed="64"/>
        </top>
        <bottom style="thin">
          <color indexed="64"/>
        </bottom>
      </border>
    </dxf>
  </rfmt>
  <rcc rId="1583" sId="1">
    <nc r="C28" t="inlineStr">
      <is>
        <t xml:space="preserve">Խնդրում եմ 2024 թվականի ՀՀ բյուջեի նախագծի լրամշակման և ամբողջացման փուլում նկատի ունենալ ԿԳՄՍ ենթակայության կազմակերպությունների՝ մասնավորապես, թանգարանային և գրադարանային ոլորտի աշխատակիցների աշխատավարձը 15-20 %-ով բարձրացնելու հնարավորությունը, այն մոտեցնելով Հայստանում արձանագրվող աշխատավարձերի բարձրացման ընդհանուր միտումին։ </t>
      </is>
    </nc>
  </rcc>
  <rdn rId="0" localSheetId="2" customView="1" name="Z_ED91470A_17B8_4E82_A7D8_75F48D11FBAD_.wvu.PrintArea" hidden="1" oldHidden="1">
    <formula>Ամփոփաթերթ_1!$B$3:$U$7</formula>
  </rdn>
  <rdn rId="0" localSheetId="2" customView="1" name="Z_ED91470A_17B8_4E82_A7D8_75F48D11FBAD_.wvu.PrintTitles" hidden="1" oldHidden="1">
    <formula>Ամփոփաթերթ_1!$4:$5</formula>
  </rdn>
  <rdn rId="0" localSheetId="2" customView="1" name="Z_ED91470A_17B8_4E82_A7D8_75F48D11FBAD_.wvu.Cols" hidden="1" oldHidden="1">
    <formula>Ամփոփաթերթ_1!$S:$T</formula>
  </rdn>
  <rdn rId="0" localSheetId="3" customView="1" name="Z_ED91470A_17B8_4E82_A7D8_75F48D11FBAD_.wvu.PrintArea" hidden="1" oldHidden="1">
    <formula>Ամփոփաթերթ_2!$B$3:$U$7</formula>
  </rdn>
  <rdn rId="0" localSheetId="3" customView="1" name="Z_ED91470A_17B8_4E82_A7D8_75F48D11FBAD_.wvu.PrintTitles" hidden="1" oldHidden="1">
    <formula>Ամփոփաթերթ_2!$4:$5</formula>
  </rdn>
  <rdn rId="0" localSheetId="3" customView="1" name="Z_ED91470A_17B8_4E82_A7D8_75F48D11FBAD_.wvu.Cols" hidden="1" oldHidden="1">
    <formula>Ամփոփաթերթ_2!$S:$T</formula>
  </rdn>
  <rdn rId="0" localSheetId="4" customView="1" name="Z_ED91470A_17B8_4E82_A7D8_75F48D11FBAD_.wvu.Cols" hidden="1" oldHidden="1">
    <formula>հանրայինքննարկում!$S:$T</formula>
  </rdn>
  <rcv guid="{ED91470A-17B8-4E82-A7D8-75F48D11FBA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U3" start="0" length="0">
    <dxf>
      <numFmt numFmtId="35" formatCode="_(* #,##0.00_);_(* \(#,##0.00\);_(* &quot;-&quot;??_);_(@_)"/>
    </dxf>
  </rfmt>
  <rfmt sheetId="1" sqref="V3" start="0" length="0">
    <dxf>
      <numFmt numFmtId="35" formatCode="_(* #,##0.00_);_(* \(#,##0.00\);_(* &quot;-&quot;??_);_(@_)"/>
    </dxf>
  </rfmt>
  <rcc rId="747" sId="1">
    <nc r="AE3" t="inlineStr">
      <is>
        <t>մլն դրամներով</t>
      </is>
    </nc>
  </rcc>
  <rcc rId="748" sId="1" odxf="1" dxf="1">
    <nc r="T4" t="inlineStr">
      <is>
        <t>ընդամենը եկամուտներ</t>
      </is>
    </nc>
    <odxf>
      <font>
        <b val="0"/>
        <name val="GHEA Grapalat"/>
        <scheme val="none"/>
      </font>
      <alignment vertical="top" wrapText="0" readingOrder="0"/>
      <border outline="0">
        <left/>
        <right/>
        <top/>
        <bottom/>
      </border>
    </odxf>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749" sId="1" odxf="1" dxf="1">
    <nc r="U4" t="inlineStr">
      <is>
        <t>ընդամենը ծախսեր</t>
      </is>
    </nc>
    <odxf>
      <font>
        <b val="0"/>
        <name val="GHEA Grapalat"/>
        <scheme val="none"/>
      </font>
      <alignment vertical="top" wrapText="0" readingOrder="0"/>
      <border outline="0">
        <left/>
        <right/>
        <top/>
        <bottom/>
      </border>
    </odxf>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750" sId="1" odxf="1" dxf="1">
    <nc r="V4" t="inlineStr">
      <is>
        <t>այդ թվում</t>
      </is>
    </nc>
    <odxf>
      <alignment vertical="top" readingOrder="0"/>
      <border outline="0">
        <left/>
        <top/>
        <bottom/>
      </border>
    </odxf>
    <ndxf>
      <alignment vertical="center" readingOrder="0"/>
      <border outline="0">
        <left style="thin">
          <color indexed="64"/>
        </left>
        <top style="thin">
          <color indexed="64"/>
        </top>
        <bottom style="thin">
          <color indexed="64"/>
        </bottom>
      </border>
    </ndxf>
  </rcc>
  <rcc rId="751" sId="1" odxf="1" dxf="1">
    <nc r="V5" t="inlineStr">
      <is>
        <t>սոցապ</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752" sId="1" odxf="1" dxf="1">
    <nc r="W5" t="inlineStr">
      <is>
        <t>կրթություն</t>
      </is>
    </nc>
    <odxf>
      <alignment vertical="top"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753" sId="1" odxf="1" dxf="1">
    <nc r="X5" t="inlineStr">
      <is>
        <t>գիտություն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4" sId="1" odxf="1" dxf="1">
    <nc r="Y5" t="inlineStr">
      <is>
        <t>առողջապահություն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5" sId="1" odxf="1" dxf="1">
    <nc r="Z5" t="inlineStr">
      <is>
        <t>հանգիստ, մշակույթ, սպորտ, տեղեկա-տվություն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6" sId="1" odxf="1" dxf="1">
    <nc r="AA5" t="inlineStr">
      <is>
        <t>կառա-վարման ապարատ</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7" sId="1" odxf="1" dxf="1">
    <nc r="AB5" t="inlineStr">
      <is>
        <t>գյուղատնտեսություն, բնապահպանություն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8" sId="1" odxf="1" dxf="1">
    <nc r="AC5" t="inlineStr">
      <is>
        <t>ճանապարհաշինություն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59" sId="1" odxf="1" dxf="1">
    <nc r="AD5" t="inlineStr">
      <is>
        <t>ջրագծեր</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60" sId="1" odxf="1" dxf="1">
    <nc r="AE5" t="inlineStr">
      <is>
        <t>Պաշտպանություն, Ոստիկանություն, ԱԱԾ, ԱԻՆ</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61" sId="1" odxf="1" dxf="1">
    <nc r="AF5" t="inlineStr">
      <is>
        <t>համայնքներ</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62" sId="1" odxf="1" dxf="1">
    <nc r="AG5" t="inlineStr">
      <is>
        <t>ՀՀ ԿԱՌԱՎԱՐՈՒԹՅԱՆ ԴԻՐՔՈՐՈՇՈՒՄ</t>
      </is>
    </nc>
    <odxf>
      <font>
        <b val="0"/>
        <name val="GHEA Grapalat"/>
        <scheme val="none"/>
      </font>
      <alignment vertical="top" wrapText="0" readingOrder="0"/>
      <border outline="0">
        <left/>
        <right/>
        <top/>
        <bottom/>
      </border>
    </odxf>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763" sId="1" odxf="1" dxf="1">
    <nc r="AH5" t="inlineStr">
      <is>
        <t>ՀՀ ՈԼՈՐՏԱՅԻՆ ՆԱԽԱՐԱՐՈՒԹՅՈՒՆՆԵՐԻ ԴԻՐՔՈՐՈՇՈՒՄԸ</t>
      </is>
    </nc>
    <odxf>
      <font>
        <b val="0"/>
        <name val="GHEA Grapalat"/>
        <scheme val="none"/>
      </font>
      <alignment vertical="top" wrapText="0" readingOrder="0"/>
      <border outline="0">
        <left/>
        <right/>
        <top/>
        <bottom/>
      </border>
    </odxf>
    <ndxf>
      <font>
        <b/>
        <name val="GHEA Grapalat"/>
        <scheme val="none"/>
      </font>
      <alignment vertical="center" wrapText="1" readingOrder="0"/>
      <border outline="0">
        <left style="thin">
          <color indexed="64"/>
        </left>
        <right style="thin">
          <color indexed="64"/>
        </right>
        <top style="thin">
          <color indexed="64"/>
        </top>
        <bottom style="thin">
          <color indexed="64"/>
        </bottom>
      </border>
    </ndxf>
  </rcc>
  <rcc rId="764" sId="1" odxf="1" dxf="1">
    <nc r="AI5" t="inlineStr">
      <is>
        <t>այլ</t>
      </is>
    </nc>
    <odxf>
      <alignment vertical="top" wrapText="0" readingOrder="0"/>
      <border outline="0">
        <left/>
        <right/>
        <top/>
        <bottom/>
      </border>
    </odxf>
    <ndxf>
      <alignment vertical="center" wrapText="1" readingOrder="0"/>
      <border outline="0">
        <left style="thin">
          <color indexed="64"/>
        </left>
        <right style="thin">
          <color indexed="64"/>
        </right>
        <top style="thin">
          <color indexed="64"/>
        </top>
        <bottom style="thin">
          <color indexed="64"/>
        </bottom>
      </border>
    </ndxf>
  </rcc>
  <rcc rId="765" sId="1" odxf="1" dxf="1">
    <nc r="T6">
      <f>SUM(T7:T75)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66" sId="1" odxf="1" dxf="1">
    <nc r="U6">
      <f>SUM(U7:U75)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67" sId="1" odxf="1" dxf="1">
    <nc r="V6">
      <f>SUM(V7:V75)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68" sId="1" odxf="1" dxf="1">
    <nc r="W6">
      <f>SUM(W7:W75)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69" sId="1" odxf="1" dxf="1">
    <nc r="X6">
      <f>SUM(X7:X75)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0" sId="1" odxf="1" dxf="1">
    <nc r="Y6">
      <f>SUM(Y7:Y75)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1" sId="1" odxf="1" dxf="1">
    <nc r="Z6">
      <f>SUM(Z7:Z75)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2" sId="1" odxf="1" dxf="1">
    <nc r="AA6">
      <f>SUM(AA7:AA75)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3" sId="1" odxf="1" dxf="1">
    <nc r="AB6">
      <f>SUM(AB7:AB75)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4" sId="1" odxf="1" dxf="1">
    <nc r="AC6">
      <f>SUM(AC7:AC75)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5" sId="1" odxf="1" dxf="1">
    <nc r="AD6">
      <f>SUM(AD7:AD75)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6" sId="1" odxf="1" dxf="1">
    <nc r="AE6">
      <f>SUM(AE7:AE75)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7" sId="1" odxf="1" dxf="1">
    <nc r="AF6">
      <f>SUM(AF7:AF75)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8" sId="1" odxf="1" dxf="1">
    <nc r="AG6">
      <f>SUM(AG7:AG75)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79" sId="1" odxf="1" dxf="1">
    <nc r="AH6">
      <f>SUM(AH7:AH75)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80" sId="1" odxf="1" dxf="1">
    <nc r="AI6">
      <f>SUM(AI7:AI75)</f>
    </nc>
    <odxf>
      <font>
        <b val="0"/>
        <name val="GHEA Grapalat"/>
        <scheme val="none"/>
      </font>
      <numFmt numFmtId="0" formatCode="General"/>
      <alignment vertical="top" wrapText="0" readingOrder="0"/>
      <border outline="0">
        <left/>
        <right/>
        <top/>
        <bottom/>
      </border>
    </odxf>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781" sId="1" odxf="1" s="1" dxf="1" numFmtId="34">
    <nc r="T7">
      <v>0</v>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2" sId="1" odxf="1" s="1" dxf="1">
    <nc r="U7">
      <f>U8+U44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3" sId="1" odxf="1" s="1" dxf="1">
    <nc r="V7">
      <f>V8+V44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4" sId="1" odxf="1" s="1" dxf="1">
    <nc r="W7">
      <f>W8+W44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5" sId="1" odxf="1" s="1" dxf="1">
    <nc r="X7">
      <f>X8+X44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6" sId="1" odxf="1" s="1" dxf="1">
    <nc r="Y7">
      <f>Y8+Y44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7" sId="1" odxf="1" s="1" dxf="1">
    <nc r="Z7">
      <f>Z8+Z44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8" sId="1" odxf="1" s="1" dxf="1">
    <nc r="AA7">
      <f>AA8+AA44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89" sId="1" odxf="1" s="1" dxf="1">
    <nc r="AB7">
      <f>AB8+AB44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0" sId="1" odxf="1" s="1" dxf="1">
    <nc r="AC7">
      <f>AC8+AC44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1" sId="1" odxf="1" s="1" dxf="1">
    <nc r="AD7">
      <f>AD8+AD44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2" sId="1" odxf="1" s="1" dxf="1">
    <nc r="AE7">
      <f>AE8+AE44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3" sId="1" odxf="1" s="1" dxf="1">
    <nc r="AF7">
      <f>AF8+AF44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4" sId="1" odxf="1" s="1" dxf="1">
    <nc r="AG7">
      <f>AG8+AG44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5" sId="1" odxf="1" s="1" dxf="1">
    <nc r="AH7">
      <f>AH8+AH44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6" sId="1" odxf="1" s="1" dxf="1">
    <nc r="AI7">
      <f>AI8+AI44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alignment horizontal="center" vertical="bottom" textRotation="0" wrapText="0" indent="0" justifyLastLine="0" shrinkToFit="0" readingOrder="0"/>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797" sId="1" odxf="1" dxf="1">
    <nc r="T8">
      <v>0</v>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798" sId="1" odxf="1" s="1" dxf="1">
    <nc r="U8">
      <f>SUM(V8:AF8)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9" start="0" length="0">
    <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cc rId="799" sId="1" odxf="1" s="1" dxf="1">
    <nc r="U9">
      <f>SUM(V9:AI9)</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9"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9" start="0" length="0">
    <dxf>
      <fill>
        <patternFill patternType="none">
          <bgColor indexed="65"/>
        </patternFill>
      </fill>
      <border outline="0">
        <left style="thin">
          <color indexed="64"/>
        </left>
        <right style="thin">
          <color indexed="64"/>
        </right>
        <top style="thin">
          <color indexed="64"/>
        </top>
        <bottom style="thin">
          <color indexed="64"/>
        </bottom>
      </border>
    </dxf>
  </rfmt>
  <rfmt sheetId="1" s="1" sqref="T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0" sId="1" odxf="1" s="1" dxf="1">
    <nc r="U10">
      <f>SUM(V10:AI10)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 start="0" length="0">
    <dxf>
      <border outline="0">
        <left style="thin">
          <color indexed="64"/>
        </left>
        <right style="thin">
          <color indexed="64"/>
        </right>
        <top style="thin">
          <color indexed="64"/>
        </top>
        <bottom style="thin">
          <color indexed="64"/>
        </bottom>
      </border>
    </dxf>
  </rfmt>
  <rfmt sheetId="1" s="1" sqref="T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1" sId="1" odxf="1" s="1" dxf="1">
    <nc r="U11">
      <f>SUM(V11:AI11)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1" start="0" length="0">
    <dxf>
      <numFmt numFmtId="35" formatCode="_(* #,##0.00_);_(* \(#,##0.00\);_(* &quot;-&quot;??_);_(@_)"/>
      <border outline="0">
        <left style="thin">
          <color indexed="64"/>
        </left>
        <right style="thin">
          <color indexed="64"/>
        </right>
        <top style="thin">
          <color indexed="64"/>
        </top>
        <bottom style="thin">
          <color indexed="64"/>
        </bottom>
      </border>
    </dxf>
  </rfmt>
  <rfmt sheetId="1" s="1" sqref="T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2" sId="1" odxf="1" s="1" dxf="1">
    <nc r="U12">
      <f>SUM(V12:AI12)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2" start="0" length="0">
    <dxf>
      <numFmt numFmtId="35" formatCode="_(* #,##0.00_);_(* \(#,##0.00\);_(* &quot;-&quot;??_);_(@_)"/>
      <border outline="0">
        <left style="thin">
          <color indexed="64"/>
        </left>
        <right style="thin">
          <color indexed="64"/>
        </right>
        <top style="thin">
          <color indexed="64"/>
        </top>
        <bottom style="thin">
          <color indexed="64"/>
        </bottom>
      </border>
    </dxf>
  </rfmt>
  <rfmt sheetId="1" s="1" sqref="T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3" sId="1" odxf="1" s="1" dxf="1">
    <nc r="U13">
      <f>SUM(V13:AI13)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3" start="0" length="0">
    <dxf>
      <numFmt numFmtId="35" formatCode="_(* #,##0.00_);_(* \(#,##0.00\);_(* &quot;-&quot;??_);_(@_)"/>
      <border outline="0">
        <left style="thin">
          <color indexed="64"/>
        </left>
        <right style="thin">
          <color indexed="64"/>
        </right>
        <top style="thin">
          <color indexed="64"/>
        </top>
        <bottom style="thin">
          <color indexed="64"/>
        </bottom>
      </border>
    </dxf>
  </rfmt>
  <rfmt sheetId="1" s="1" sqref="T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4" sId="1" odxf="1" s="1" dxf="1">
    <nc r="U14">
      <f>SUM(V14:AI14)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4" start="0" length="0">
    <dxf>
      <numFmt numFmtId="35" formatCode="_(* #,##0.00_);_(* \(#,##0.00\);_(* &quot;-&quot;??_);_(@_)"/>
      <border outline="0">
        <left style="thin">
          <color indexed="64"/>
        </left>
        <right style="thin">
          <color indexed="64"/>
        </right>
        <top style="thin">
          <color indexed="64"/>
        </top>
        <bottom style="thin">
          <color indexed="64"/>
        </bottom>
      </border>
    </dxf>
  </rfmt>
  <rfmt sheetId="1" s="1" sqref="T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5" sId="1" odxf="1" s="1" dxf="1">
    <nc r="U15">
      <f>SUM(V15:AI15)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5" start="0" length="0">
    <dxf>
      <numFmt numFmtId="35" formatCode="_(* #,##0.00_);_(* \(#,##0.00\);_(* &quot;-&quot;??_);_(@_)"/>
      <border outline="0">
        <left style="thin">
          <color indexed="64"/>
        </left>
        <right style="thin">
          <color indexed="64"/>
        </right>
        <top style="thin">
          <color indexed="64"/>
        </top>
        <bottom style="thin">
          <color indexed="64"/>
        </bottom>
      </border>
    </dxf>
  </rfmt>
  <rfmt sheetId="1" s="1" sqref="T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6" sId="1" odxf="1" s="1" dxf="1">
    <nc r="U16">
      <f>SUM(V16:AI16)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6" start="0" length="0">
    <dxf>
      <numFmt numFmtId="35" formatCode="_(* #,##0.00_);_(* \(#,##0.00\);_(* &quot;-&quot;??_);_(@_)"/>
      <border outline="0">
        <left style="thin">
          <color indexed="64"/>
        </left>
        <right style="thin">
          <color indexed="64"/>
        </right>
        <top style="thin">
          <color indexed="64"/>
        </top>
        <bottom style="thin">
          <color indexed="64"/>
        </bottom>
      </border>
    </dxf>
  </rfmt>
  <rfmt sheetId="1" s="1" sqref="T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7" sId="1" odxf="1" s="1" dxf="1">
    <nc r="U17">
      <f>SUM(V17:AI17)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 start="0" length="0">
    <dxf>
      <numFmt numFmtId="35" formatCode="_(* #,##0.00_);_(* \(#,##0.00\);_(* &quot;-&quot;??_);_(@_)"/>
      <border outline="0">
        <left style="thin">
          <color indexed="64"/>
        </left>
        <right style="thin">
          <color indexed="64"/>
        </right>
        <top style="thin">
          <color indexed="64"/>
        </top>
        <bottom style="thin">
          <color indexed="64"/>
        </bottom>
      </border>
    </dxf>
  </rfmt>
  <rfmt sheetId="1" s="1" sqref="T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8" sId="1" odxf="1" s="1" dxf="1">
    <nc r="U18">
      <f>SUM(V18:AI18)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 start="0" length="0">
    <dxf>
      <numFmt numFmtId="35" formatCode="_(* #,##0.00_);_(* \(#,##0.00\);_(* &quot;-&quot;??_);_(@_)"/>
      <border outline="0">
        <left style="thin">
          <color indexed="64"/>
        </left>
        <right style="thin">
          <color indexed="64"/>
        </right>
        <top style="thin">
          <color indexed="64"/>
        </top>
        <bottom style="thin">
          <color indexed="64"/>
        </bottom>
      </border>
    </dxf>
  </rfmt>
  <rfmt sheetId="1" s="1" sqref="T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09" sId="1" odxf="1" s="1" dxf="1">
    <nc r="U19">
      <f>SUM(V19:AI19)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 start="0" length="0">
    <dxf>
      <numFmt numFmtId="35" formatCode="_(* #,##0.00_);_(* \(#,##0.00\);_(* &quot;-&quot;??_);_(@_)"/>
      <border outline="0">
        <left style="thin">
          <color indexed="64"/>
        </left>
        <right style="thin">
          <color indexed="64"/>
        </right>
        <top style="thin">
          <color indexed="64"/>
        </top>
        <bottom style="thin">
          <color indexed="64"/>
        </bottom>
      </border>
    </dxf>
  </rfmt>
  <rfmt sheetId="1" s="1" sqref="T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0" sId="1" odxf="1" s="1" dxf="1">
    <nc r="U20">
      <f>SUM(V20:AI20)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 start="0" length="0">
    <dxf>
      <numFmt numFmtId="35" formatCode="_(* #,##0.00_);_(* \(#,##0.00\);_(* &quot;-&quot;??_);_(@_)"/>
      <border outline="0">
        <left style="thin">
          <color indexed="64"/>
        </left>
        <right style="thin">
          <color indexed="64"/>
        </right>
        <top style="thin">
          <color indexed="64"/>
        </top>
        <bottom style="thin">
          <color indexed="64"/>
        </bottom>
      </border>
    </dxf>
  </rfmt>
  <rfmt sheetId="1" s="1" sqref="T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1" sId="1" odxf="1" s="1" dxf="1">
    <nc r="U21">
      <f>SUM(V21:AI21)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 start="0" length="0">
    <dxf>
      <numFmt numFmtId="35" formatCode="_(* #,##0.00_);_(* \(#,##0.00\);_(* &quot;-&quot;??_);_(@_)"/>
      <border outline="0">
        <left style="thin">
          <color indexed="64"/>
        </left>
        <right style="thin">
          <color indexed="64"/>
        </right>
        <top style="thin">
          <color indexed="64"/>
        </top>
        <bottom style="thin">
          <color indexed="64"/>
        </bottom>
      </border>
    </dxf>
  </rfmt>
  <rfmt sheetId="1" s="1" sqref="T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2" sId="1" odxf="1" s="1" dxf="1">
    <nc r="U22">
      <f>SUM(V22:AI22)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 start="0" length="0">
    <dxf>
      <numFmt numFmtId="35" formatCode="_(* #,##0.00_);_(* \(#,##0.00\);_(* &quot;-&quot;??_);_(@_)"/>
      <border outline="0">
        <left style="thin">
          <color indexed="64"/>
        </left>
        <right style="thin">
          <color indexed="64"/>
        </right>
        <top style="thin">
          <color indexed="64"/>
        </top>
        <bottom style="thin">
          <color indexed="64"/>
        </bottom>
      </border>
    </dxf>
  </rfmt>
  <rfmt sheetId="1" s="1" sqref="T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3" sId="1" odxf="1" s="1" dxf="1">
    <nc r="U23">
      <f>SUM(V23:AI23)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 start="0" length="0">
    <dxf>
      <numFmt numFmtId="35" formatCode="_(* #,##0.00_);_(* \(#,##0.00\);_(* &quot;-&quot;??_);_(@_)"/>
      <border outline="0">
        <left style="thin">
          <color indexed="64"/>
        </left>
        <right style="thin">
          <color indexed="64"/>
        </right>
        <top style="thin">
          <color indexed="64"/>
        </top>
        <bottom style="thin">
          <color indexed="64"/>
        </bottom>
      </border>
    </dxf>
  </rfmt>
  <rfmt sheetId="1" s="1" sqref="T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4" sId="1" odxf="1" s="1" dxf="1">
    <nc r="U24">
      <f>SUM(V24:AI24)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 start="0" length="0">
    <dxf>
      <numFmt numFmtId="35" formatCode="_(* #,##0.00_);_(* \(#,##0.00\);_(* &quot;-&quot;??_);_(@_)"/>
      <border outline="0">
        <left style="thin">
          <color indexed="64"/>
        </left>
        <right style="thin">
          <color indexed="64"/>
        </right>
        <top style="thin">
          <color indexed="64"/>
        </top>
        <bottom style="thin">
          <color indexed="64"/>
        </bottom>
      </border>
    </dxf>
  </rfmt>
  <rfmt sheetId="1" s="1" sqref="T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5" sId="1" odxf="1" s="1" dxf="1">
    <nc r="U25">
      <f>SUM(V25:AI25)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5" start="0" length="0">
    <dxf>
      <numFmt numFmtId="35" formatCode="_(* #,##0.00_);_(* \(#,##0.00\);_(* &quot;-&quot;??_);_(@_)"/>
      <border outline="0">
        <left style="thin">
          <color indexed="64"/>
        </left>
        <right style="thin">
          <color indexed="64"/>
        </right>
        <top style="thin">
          <color indexed="64"/>
        </top>
        <bottom style="thin">
          <color indexed="64"/>
        </bottom>
      </border>
    </dxf>
  </rfmt>
  <rfmt sheetId="1" s="1" sqref="T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6" sId="1" odxf="1" s="1" dxf="1">
    <nc r="U26">
      <f>SUM(V26:AI26)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6" start="0" length="0">
    <dxf>
      <numFmt numFmtId="35" formatCode="_(* #,##0.00_);_(* \(#,##0.00\);_(* &quot;-&quot;??_);_(@_)"/>
      <border outline="0">
        <left style="thin">
          <color indexed="64"/>
        </left>
        <right style="thin">
          <color indexed="64"/>
        </right>
        <top style="thin">
          <color indexed="64"/>
        </top>
        <bottom style="thin">
          <color indexed="64"/>
        </bottom>
      </border>
    </dxf>
  </rfmt>
  <rfmt sheetId="1" s="1" sqref="T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7" sId="1" odxf="1" s="1" dxf="1">
    <nc r="U27">
      <f>SUM(V27:AI27)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7" start="0" length="0">
    <dxf>
      <numFmt numFmtId="35" formatCode="_(* #,##0.00_);_(* \(#,##0.00\);_(* &quot;-&quot;??_);_(@_)"/>
      <border outline="0">
        <left style="thin">
          <color indexed="64"/>
        </left>
        <right style="thin">
          <color indexed="64"/>
        </right>
        <top style="thin">
          <color indexed="64"/>
        </top>
        <bottom style="thin">
          <color indexed="64"/>
        </bottom>
      </border>
    </dxf>
  </rfmt>
  <rfmt sheetId="1" s="1" sqref="T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8" sId="1" odxf="1" s="1" dxf="1">
    <nc r="U28">
      <f>SUM(V28:AI28)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8" start="0" length="0">
    <dxf>
      <numFmt numFmtId="35" formatCode="_(* #,##0.00_);_(* \(#,##0.00\);_(* &quot;-&quot;??_);_(@_)"/>
      <border outline="0">
        <left style="thin">
          <color indexed="64"/>
        </left>
        <right style="thin">
          <color indexed="64"/>
        </right>
        <top style="thin">
          <color indexed="64"/>
        </top>
        <bottom style="thin">
          <color indexed="64"/>
        </bottom>
      </border>
    </dxf>
  </rfmt>
  <rfmt sheetId="1" s="1" sqref="T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19" sId="1" odxf="1" s="1" dxf="1">
    <nc r="U29">
      <f>SUM(V29:AI29)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9" start="0" length="0">
    <dxf>
      <numFmt numFmtId="35" formatCode="_(* #,##0.00_);_(* \(#,##0.00\);_(* &quot;-&quot;??_);_(@_)"/>
      <border outline="0">
        <left style="thin">
          <color indexed="64"/>
        </left>
        <right style="thin">
          <color indexed="64"/>
        </right>
        <top style="thin">
          <color indexed="64"/>
        </top>
        <bottom style="thin">
          <color indexed="64"/>
        </bottom>
      </border>
    </dxf>
  </rfmt>
  <rfmt sheetId="1" s="1" sqref="T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0" sId="1" odxf="1" s="1" dxf="1">
    <nc r="U30">
      <f>SUM(V30:AI30)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0" start="0" length="0">
    <dxf>
      <border outline="0">
        <left style="thin">
          <color indexed="64"/>
        </left>
        <right style="thin">
          <color indexed="64"/>
        </right>
        <top style="thin">
          <color indexed="64"/>
        </top>
        <bottom style="thin">
          <color indexed="64"/>
        </bottom>
      </border>
    </dxf>
  </rfmt>
  <rfmt sheetId="1" s="1" sqref="T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1" sId="1" odxf="1" s="1" dxf="1">
    <nc r="U31">
      <f>SUM(V31:AI31)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1" start="0" length="0">
    <dxf>
      <border outline="0">
        <left style="thin">
          <color indexed="64"/>
        </left>
        <right style="thin">
          <color indexed="64"/>
        </right>
        <top style="thin">
          <color indexed="64"/>
        </top>
        <bottom style="thin">
          <color indexed="64"/>
        </bottom>
      </border>
    </dxf>
  </rfmt>
  <rfmt sheetId="1" s="1" sqref="T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2" sId="1" odxf="1" s="1" dxf="1">
    <nc r="U32">
      <f>SUM(V32:AI32)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2" start="0" length="0">
    <dxf>
      <border outline="0">
        <left style="thin">
          <color indexed="64"/>
        </left>
        <right style="thin">
          <color indexed="64"/>
        </right>
        <top style="thin">
          <color indexed="64"/>
        </top>
        <bottom style="thin">
          <color indexed="64"/>
        </bottom>
      </border>
    </dxf>
  </rfmt>
  <rfmt sheetId="1" s="1" sqref="T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3" sId="1" odxf="1" s="1" dxf="1">
    <nc r="U33">
      <f>SUM(V33:AI33)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3" start="0" length="0">
    <dxf>
      <border outline="0">
        <left style="thin">
          <color indexed="64"/>
        </left>
        <right style="thin">
          <color indexed="64"/>
        </right>
        <top style="thin">
          <color indexed="64"/>
        </top>
        <bottom style="thin">
          <color indexed="64"/>
        </bottom>
      </border>
    </dxf>
  </rfmt>
  <rfmt sheetId="1" s="1" sqref="T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4" sId="1" odxf="1" s="1" dxf="1">
    <nc r="U34">
      <f>SUM(V34:AI34)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4" start="0" length="0">
    <dxf>
      <border outline="0">
        <left style="thin">
          <color indexed="64"/>
        </left>
        <right style="thin">
          <color indexed="64"/>
        </right>
        <top style="thin">
          <color indexed="64"/>
        </top>
        <bottom style="thin">
          <color indexed="64"/>
        </bottom>
      </border>
    </dxf>
  </rfmt>
  <rfmt sheetId="1" s="1" sqref="T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5" sId="1" odxf="1" s="1" dxf="1">
    <nc r="U35">
      <f>SUM(V35:AI35)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5" start="0" length="0">
    <dxf>
      <border outline="0">
        <left style="thin">
          <color indexed="64"/>
        </left>
        <right style="thin">
          <color indexed="64"/>
        </right>
        <top style="thin">
          <color indexed="64"/>
        </top>
        <bottom style="thin">
          <color indexed="64"/>
        </bottom>
      </border>
    </dxf>
  </rfmt>
  <rfmt sheetId="1" s="1" sqref="T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6" sId="1" odxf="1" s="1" dxf="1">
    <nc r="U36">
      <f>SUM(V36:AI36)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6" start="0" length="0">
    <dxf>
      <border outline="0">
        <left style="thin">
          <color indexed="64"/>
        </left>
        <right style="thin">
          <color indexed="64"/>
        </right>
        <top style="thin">
          <color indexed="64"/>
        </top>
        <bottom style="thin">
          <color indexed="64"/>
        </bottom>
      </border>
    </dxf>
  </rfmt>
  <rfmt sheetId="1" s="1" sqref="T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7" sId="1" odxf="1" s="1" dxf="1">
    <nc r="U37">
      <f>SUM(V37:AI37)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7" start="0" length="0">
    <dxf>
      <border outline="0">
        <left style="thin">
          <color indexed="64"/>
        </left>
        <right style="thin">
          <color indexed="64"/>
        </right>
        <top style="thin">
          <color indexed="64"/>
        </top>
        <bottom style="thin">
          <color indexed="64"/>
        </bottom>
      </border>
    </dxf>
  </rfmt>
  <rfmt sheetId="1" s="1" sqref="T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8" sId="1" odxf="1" s="1" dxf="1">
    <nc r="U38">
      <f>SUM(V38:AI38)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8" start="0" length="0">
    <dxf>
      <border outline="0">
        <left style="thin">
          <color indexed="64"/>
        </left>
        <right style="thin">
          <color indexed="64"/>
        </right>
        <top style="thin">
          <color indexed="64"/>
        </top>
        <bottom style="thin">
          <color indexed="64"/>
        </bottom>
      </border>
    </dxf>
  </rfmt>
  <rfmt sheetId="1" s="1" sqref="T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29" sId="1" odxf="1" s="1" dxf="1">
    <nc r="U39">
      <f>SUM(V39:AI39)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39" start="0" length="0">
    <dxf>
      <border outline="0">
        <left style="thin">
          <color indexed="64"/>
        </left>
        <right style="thin">
          <color indexed="64"/>
        </right>
        <top style="thin">
          <color indexed="64"/>
        </top>
        <bottom style="thin">
          <color indexed="64"/>
        </bottom>
      </border>
    </dxf>
  </rfmt>
  <rfmt sheetId="1" s="1" sqref="T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30" sId="1" odxf="1" s="1" dxf="1">
    <nc r="U40">
      <f>SUM(V40:AI40)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0" start="0" length="0">
    <dxf>
      <border outline="0">
        <left style="thin">
          <color indexed="64"/>
        </left>
        <right style="thin">
          <color indexed="64"/>
        </right>
        <top style="thin">
          <color indexed="64"/>
        </top>
        <bottom style="thin">
          <color indexed="64"/>
        </bottom>
      </border>
    </dxf>
  </rfmt>
  <rfmt sheetId="1" s="1" sqref="T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31" sId="1" odxf="1" s="1" dxf="1">
    <nc r="U41">
      <f>SUM(V41:AI41)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1" start="0" length="0">
    <dxf>
      <border outline="0">
        <left style="thin">
          <color indexed="64"/>
        </left>
        <right style="thin">
          <color indexed="64"/>
        </right>
        <top style="thin">
          <color indexed="64"/>
        </top>
        <bottom style="thin">
          <color indexed="64"/>
        </bottom>
      </border>
    </dxf>
  </rfmt>
  <rfmt sheetId="1" s="1" sqref="T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32" sId="1" odxf="1" s="1" dxf="1">
    <nc r="U42">
      <f>SUM(V42:AI42)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2" start="0" length="0">
    <dxf>
      <border outline="0">
        <left style="thin">
          <color indexed="64"/>
        </left>
        <right style="thin">
          <color indexed="64"/>
        </right>
        <top style="thin">
          <color indexed="64"/>
        </top>
        <bottom style="thin">
          <color indexed="64"/>
        </bottom>
      </border>
    </dxf>
  </rfmt>
  <rfmt sheetId="1" s="1" sqref="T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833" sId="1" odxf="1" s="1" dxf="1">
    <nc r="U43">
      <f>SUM(V43:AI43)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3" start="0" length="0">
    <dxf>
      <border outline="0">
        <left style="thin">
          <color indexed="64"/>
        </left>
        <right style="thin">
          <color indexed="64"/>
        </right>
        <top style="thin">
          <color indexed="64"/>
        </top>
        <bottom style="thin">
          <color indexed="64"/>
        </bottom>
      </border>
    </dxf>
  </rfmt>
  <rcc rId="834" sId="1" odxf="1" dxf="1">
    <nc r="T44">
      <f>SUM(T45:T45)</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35" sId="1" odxf="1" s="1" dxf="1">
    <nc r="U44">
      <f>SUM(V44:AI44)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qref="AI44" start="0" length="0">
    <dxf>
      <border outline="0">
        <left style="thin">
          <color indexed="64"/>
        </left>
        <right style="thin">
          <color indexed="64"/>
        </right>
        <top style="thin">
          <color indexed="64"/>
        </top>
        <bottom style="thin">
          <color indexed="64"/>
        </bottom>
      </border>
    </dxf>
  </rfmt>
  <rcc rId="836" sId="1" odxf="1" dxf="1">
    <nc r="T45">
      <f>SUM(T46:T46)</f>
    </nc>
    <odxf>
      <font>
        <b val="0"/>
        <name val="GHEA Grapalat"/>
        <scheme val="none"/>
      </font>
      <fill>
        <patternFill patternType="solid">
          <bgColor theme="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37" sId="1" odxf="1" s="1" dxf="1">
    <nc r="U45">
      <f>SUM(V45:AI45)</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4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45" start="0" length="0">
    <dxf>
      <fill>
        <patternFill patternType="none">
          <bgColor indexed="65"/>
        </patternFill>
      </fill>
      <border outline="0">
        <left style="thin">
          <color indexed="64"/>
        </left>
        <right style="thin">
          <color indexed="64"/>
        </right>
        <top style="thin">
          <color indexed="64"/>
        </top>
        <bottom style="thin">
          <color indexed="64"/>
        </bottom>
      </border>
    </dxf>
  </rfmt>
  <rcc rId="838" sId="1" odxf="1" dxf="1">
    <nc r="T46">
      <f>SUM(T47:T47)</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39" sId="1" odxf="1" s="1" dxf="1">
    <nc r="U46">
      <f>SUM(V46:AI46)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6" start="0" length="0">
    <dxf>
      <border outline="0">
        <left style="thin">
          <color indexed="64"/>
        </left>
        <right style="thin">
          <color indexed="64"/>
        </right>
        <top style="thin">
          <color indexed="64"/>
        </top>
        <bottom style="thin">
          <color indexed="64"/>
        </bottom>
      </border>
    </dxf>
  </rfmt>
  <rcc rId="840" sId="1" odxf="1" dxf="1">
    <nc r="T47">
      <f>SUM(T48:T48)</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41" sId="1" odxf="1" s="1" dxf="1">
    <nc r="U47">
      <f>SUM(V47:AI47)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7" start="0" length="0">
    <dxf>
      <border outline="0">
        <left style="thin">
          <color indexed="64"/>
        </left>
        <right style="thin">
          <color indexed="64"/>
        </right>
        <top style="thin">
          <color indexed="64"/>
        </top>
        <bottom style="thin">
          <color indexed="64"/>
        </bottom>
      </border>
    </dxf>
  </rfmt>
  <rcc rId="842" sId="1" odxf="1" dxf="1">
    <nc r="T48">
      <f>SUM(T49:T49)</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43" sId="1" odxf="1" s="1" dxf="1">
    <nc r="U48">
      <f>SUM(V48:AI48)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8" start="0" length="0">
    <dxf>
      <border outline="0">
        <left style="thin">
          <color indexed="64"/>
        </left>
        <right style="thin">
          <color indexed="64"/>
        </right>
        <top style="thin">
          <color indexed="64"/>
        </top>
        <bottom style="thin">
          <color indexed="64"/>
        </bottom>
      </border>
    </dxf>
  </rfmt>
  <rcc rId="844" sId="1" odxf="1" dxf="1">
    <nc r="T49">
      <f>SUM(T50:T50)</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45" sId="1" odxf="1" s="1" dxf="1">
    <nc r="U49">
      <f>SUM(V49:AI49)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49" start="0" length="0">
    <dxf>
      <border outline="0">
        <left style="thin">
          <color indexed="64"/>
        </left>
        <right style="thin">
          <color indexed="64"/>
        </right>
        <top style="thin">
          <color indexed="64"/>
        </top>
        <bottom style="thin">
          <color indexed="64"/>
        </bottom>
      </border>
    </dxf>
  </rfmt>
  <rcc rId="846" sId="1" odxf="1" dxf="1">
    <nc r="T50">
      <f>SUM(T51:T51)</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47" sId="1" odxf="1" s="1" dxf="1">
    <nc r="U50">
      <f>SUM(V50:AI50)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0" start="0" length="0">
    <dxf>
      <border outline="0">
        <left style="thin">
          <color indexed="64"/>
        </left>
        <right style="thin">
          <color indexed="64"/>
        </right>
        <top style="thin">
          <color indexed="64"/>
        </top>
        <bottom style="thin">
          <color indexed="64"/>
        </bottom>
      </border>
    </dxf>
  </rfmt>
  <rcc rId="848" sId="1" odxf="1" dxf="1">
    <nc r="T51">
      <f>SUM(T52:T52)</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49" sId="1" odxf="1" s="1" dxf="1">
    <nc r="U51">
      <f>SUM(V51:AI51)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1" start="0" length="0">
    <dxf>
      <border outline="0">
        <left style="thin">
          <color indexed="64"/>
        </left>
        <right style="thin">
          <color indexed="64"/>
        </right>
        <top style="thin">
          <color indexed="64"/>
        </top>
        <bottom style="thin">
          <color indexed="64"/>
        </bottom>
      </border>
    </dxf>
  </rfmt>
  <rcc rId="850" sId="1" odxf="1" dxf="1">
    <nc r="T52">
      <f>SUM(T53:T53)</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51" sId="1" odxf="1" s="1" dxf="1">
    <nc r="U52">
      <f>SUM(V52:AI52)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2" start="0" length="0">
    <dxf>
      <border outline="0">
        <left style="thin">
          <color indexed="64"/>
        </left>
        <right style="thin">
          <color indexed="64"/>
        </right>
        <top style="thin">
          <color indexed="64"/>
        </top>
        <bottom style="thin">
          <color indexed="64"/>
        </bottom>
      </border>
    </dxf>
  </rfmt>
  <rcc rId="852" sId="1" odxf="1" dxf="1">
    <nc r="T53">
      <f>SUM(T54:T54)</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53" sId="1" odxf="1" s="1" dxf="1">
    <nc r="U53">
      <f>SUM(V53:AI53)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3" start="0" length="0">
    <dxf>
      <border outline="0">
        <left style="thin">
          <color indexed="64"/>
        </left>
        <right style="thin">
          <color indexed="64"/>
        </right>
        <top style="thin">
          <color indexed="64"/>
        </top>
        <bottom style="thin">
          <color indexed="64"/>
        </bottom>
      </border>
    </dxf>
  </rfmt>
  <rcc rId="854" sId="1" odxf="1" dxf="1">
    <nc r="T54">
      <f>SUM(T55:T55)</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55" sId="1" odxf="1" s="1" dxf="1">
    <nc r="U54">
      <f>SUM(V54:AI54)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4" start="0" length="0">
    <dxf>
      <border outline="0">
        <left style="thin">
          <color indexed="64"/>
        </left>
        <right style="thin">
          <color indexed="64"/>
        </right>
        <top style="thin">
          <color indexed="64"/>
        </top>
        <bottom style="thin">
          <color indexed="64"/>
        </bottom>
      </border>
    </dxf>
  </rfmt>
  <rcc rId="856" sId="1" odxf="1" dxf="1">
    <nc r="T55">
      <f>SUM(T56:T56)</f>
    </nc>
    <odxf>
      <font>
        <b val="0"/>
        <name val="GHEA Grapalat"/>
        <scheme val="none"/>
      </font>
      <fill>
        <patternFill patternType="solid">
          <bgColor theme="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57" sId="1" odxf="1" s="1" dxf="1">
    <nc r="U55">
      <f>SUM(V55:AI55)</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5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55" start="0" length="0">
    <dxf>
      <fill>
        <patternFill patternType="none">
          <bgColor indexed="65"/>
        </patternFill>
      </fill>
      <border outline="0">
        <left style="thin">
          <color indexed="64"/>
        </left>
        <right style="thin">
          <color indexed="64"/>
        </right>
        <top style="thin">
          <color indexed="64"/>
        </top>
        <bottom style="thin">
          <color indexed="64"/>
        </bottom>
      </border>
    </dxf>
  </rfmt>
  <rcc rId="858" sId="1" odxf="1" dxf="1">
    <nc r="T56">
      <f>SUM(T57:T57)</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59" sId="1" odxf="1" s="1" dxf="1">
    <nc r="U56">
      <f>SUM(V56:AI56)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6" start="0" length="0">
    <dxf>
      <border outline="0">
        <left style="thin">
          <color indexed="64"/>
        </left>
        <right style="thin">
          <color indexed="64"/>
        </right>
        <top style="thin">
          <color indexed="64"/>
        </top>
        <bottom style="thin">
          <color indexed="64"/>
        </bottom>
      </border>
    </dxf>
  </rfmt>
  <rcc rId="860" sId="1" odxf="1" dxf="1">
    <nc r="T57">
      <f>SUM(T58:T58)</f>
    </nc>
    <odxf>
      <font>
        <b val="0"/>
        <name val="GHEA Grapalat"/>
        <scheme val="none"/>
      </font>
      <fill>
        <patternFill patternType="solid">
          <bgColor theme="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61" sId="1" odxf="1" s="1" dxf="1">
    <nc r="U57">
      <f>SUM(V57:AI57)</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57"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57" start="0" length="0">
    <dxf>
      <fill>
        <patternFill patternType="none">
          <bgColor indexed="65"/>
        </patternFill>
      </fill>
      <border outline="0">
        <left style="thin">
          <color indexed="64"/>
        </left>
        <right style="thin">
          <color indexed="64"/>
        </right>
        <top style="thin">
          <color indexed="64"/>
        </top>
        <bottom style="thin">
          <color indexed="64"/>
        </bottom>
      </border>
    </dxf>
  </rfmt>
  <rcc rId="862" sId="1" odxf="1" dxf="1">
    <nc r="T58">
      <f>SUM(T59:T59)</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63" sId="1" odxf="1" s="1" dxf="1">
    <nc r="U58">
      <f>SUM(V58:AI58)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8" start="0" length="0">
    <dxf>
      <border outline="0">
        <left style="thin">
          <color indexed="64"/>
        </left>
        <right style="thin">
          <color indexed="64"/>
        </right>
        <top style="thin">
          <color indexed="64"/>
        </top>
        <bottom style="thin">
          <color indexed="64"/>
        </bottom>
      </border>
    </dxf>
  </rfmt>
  <rcc rId="864" sId="1" odxf="1" dxf="1">
    <nc r="T59">
      <f>SUM(T60:T60)</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65" sId="1" odxf="1" s="1" dxf="1">
    <nc r="U59">
      <f>SUM(V59:AI59)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59" start="0" length="0">
    <dxf>
      <border outline="0">
        <left style="thin">
          <color indexed="64"/>
        </left>
        <right style="thin">
          <color indexed="64"/>
        </right>
        <top style="thin">
          <color indexed="64"/>
        </top>
        <bottom style="thin">
          <color indexed="64"/>
        </bottom>
      </border>
    </dxf>
  </rfmt>
  <rcc rId="866" sId="1" odxf="1" dxf="1">
    <nc r="T60">
      <f>SUM(T61:T61)</f>
    </nc>
    <odxf>
      <font>
        <b val="0"/>
        <name val="GHEA Grapalat"/>
        <scheme val="none"/>
      </font>
      <fill>
        <patternFill patternType="solid">
          <bgColor theme="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67" sId="1" odxf="1" s="1" dxf="1">
    <nc r="U60">
      <f>SUM(V60:AI60)</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0"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0" start="0" length="0">
    <dxf>
      <fill>
        <patternFill patternType="none">
          <bgColor indexed="65"/>
        </patternFill>
      </fill>
      <border outline="0">
        <left style="thin">
          <color indexed="64"/>
        </left>
        <right style="thin">
          <color indexed="64"/>
        </right>
        <top style="thin">
          <color indexed="64"/>
        </top>
        <bottom style="thin">
          <color indexed="64"/>
        </bottom>
      </border>
    </dxf>
  </rfmt>
  <rcc rId="868" sId="1" odxf="1" dxf="1">
    <nc r="T61">
      <f>SUM(T62:T62)</f>
    </nc>
    <odxf>
      <font>
        <b val="0"/>
        <name val="GHEA Grapalat"/>
        <scheme val="none"/>
      </font>
      <fill>
        <patternFill patternType="solid">
          <bgColor theme="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69" sId="1" odxf="1" s="1" dxf="1">
    <nc r="U61">
      <f>SUM(V61:AI61)</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theme="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1"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1" start="0" length="0">
    <dxf>
      <fill>
        <patternFill patternType="none">
          <bgColor indexed="65"/>
        </patternFill>
      </fill>
      <border outline="0">
        <left style="thin">
          <color indexed="64"/>
        </left>
        <right style="thin">
          <color indexed="64"/>
        </right>
        <top style="thin">
          <color indexed="64"/>
        </top>
        <bottom style="thin">
          <color indexed="64"/>
        </bottom>
      </border>
    </dxf>
  </rfmt>
  <rcc rId="870" sId="1" odxf="1" dxf="1">
    <nc r="T62">
      <f>SUM(T63:T63)</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71" sId="1" odxf="1" s="1" dxf="1">
    <nc r="U62">
      <f>SUM(V62:AI62)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62" start="0" length="0">
    <dxf>
      <border outline="0">
        <left style="thin">
          <color indexed="64"/>
        </left>
        <right style="thin">
          <color indexed="64"/>
        </right>
        <top style="thin">
          <color indexed="64"/>
        </top>
        <bottom style="thin">
          <color indexed="64"/>
        </bottom>
      </border>
    </dxf>
  </rfmt>
  <rcc rId="872" sId="1" odxf="1" dxf="1">
    <nc r="T63">
      <f>SUM(T64:T64)</f>
    </nc>
    <odxf>
      <font>
        <b val="0"/>
        <name val="GHEA Grapalat"/>
        <scheme val="none"/>
      </font>
      <fill>
        <patternFill patternType="solid">
          <bgColor rgb="FFFFFF0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73" sId="1" odxf="1" s="1" dxf="1">
    <nc r="U63">
      <f>SUM(V63:AI63)</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rgb="FFFFFF0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3"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3" start="0" length="0">
    <dxf>
      <fill>
        <patternFill patternType="none">
          <bgColor indexed="65"/>
        </patternFill>
      </fill>
      <border outline="0">
        <left style="thin">
          <color indexed="64"/>
        </left>
        <right style="thin">
          <color indexed="64"/>
        </right>
        <top style="thin">
          <color indexed="64"/>
        </top>
        <bottom style="thin">
          <color indexed="64"/>
        </bottom>
      </border>
    </dxf>
  </rfmt>
  <rcc rId="874" sId="1" odxf="1" dxf="1">
    <nc r="T64">
      <f>SUM(T65:T65)</f>
    </nc>
    <odxf>
      <font>
        <b val="0"/>
        <name val="GHEA Grapalat"/>
        <scheme val="none"/>
      </font>
      <fill>
        <patternFill patternType="solid">
          <bgColor rgb="FFFFFF0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75" sId="1" odxf="1" s="1" dxf="1">
    <nc r="U64">
      <f>SUM(V64:AI64)</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rgb="FFFFFF0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4"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4" start="0" length="0">
    <dxf>
      <fill>
        <patternFill patternType="none">
          <bgColor indexed="65"/>
        </patternFill>
      </fill>
      <border outline="0">
        <left style="thin">
          <color indexed="64"/>
        </left>
        <right style="thin">
          <color indexed="64"/>
        </right>
        <top style="thin">
          <color indexed="64"/>
        </top>
        <bottom style="thin">
          <color indexed="64"/>
        </bottom>
      </border>
    </dxf>
  </rfmt>
  <rcc rId="876" sId="1" odxf="1" dxf="1">
    <nc r="T65">
      <f>SUM(T66:T66)</f>
    </nc>
    <odxf>
      <font>
        <b val="0"/>
        <name val="GHEA Grapalat"/>
        <scheme val="none"/>
      </font>
      <fill>
        <patternFill patternType="solid">
          <bgColor rgb="FFFFFF0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77" sId="1" odxf="1" s="1" dxf="1">
    <nc r="U65">
      <f>SUM(V65:AI65)</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rgb="FFFFFF0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5"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5" start="0" length="0">
    <dxf>
      <fill>
        <patternFill patternType="none">
          <bgColor indexed="65"/>
        </patternFill>
      </fill>
      <border outline="0">
        <left style="thin">
          <color indexed="64"/>
        </left>
        <right style="thin">
          <color indexed="64"/>
        </right>
        <top style="thin">
          <color indexed="64"/>
        </top>
        <bottom style="thin">
          <color indexed="64"/>
        </bottom>
      </border>
    </dxf>
  </rfmt>
  <rcc rId="878" sId="1" odxf="1" dxf="1">
    <nc r="T66">
      <f>SUM(T67:T67)</f>
    </nc>
    <odxf>
      <font>
        <b val="0"/>
        <name val="GHEA Grapalat"/>
        <scheme val="none"/>
      </font>
      <fill>
        <patternFill patternType="solid">
          <bgColor rgb="FFFFFF00"/>
        </patternFill>
      </fill>
      <alignment horizontal="general" vertical="bottom" readingOrder="0"/>
      <border outline="0">
        <left/>
        <right/>
        <top/>
        <bottom/>
      </border>
    </odxf>
    <ndxf>
      <font>
        <b/>
        <name val="GHEA Grapalat"/>
        <scheme val="none"/>
      </font>
      <fill>
        <patternFill patternType="none">
          <bgColor indexed="65"/>
        </patternFill>
      </fill>
      <alignment horizontal="center" vertical="center" readingOrder="0"/>
      <border outline="0">
        <left style="thin">
          <color indexed="64"/>
        </left>
        <right style="thin">
          <color indexed="64"/>
        </right>
        <top style="thin">
          <color indexed="64"/>
        </top>
        <bottom style="thin">
          <color indexed="64"/>
        </bottom>
      </border>
    </ndxf>
  </rcc>
  <rcc rId="879" sId="1" odxf="1" s="1" dxf="1">
    <nc r="U66">
      <f>SUM(V66:AI66)</f>
    </nc>
    <odxf>
      <font>
        <b val="0"/>
        <i val="0"/>
        <strike val="0"/>
        <condense val="0"/>
        <extend val="0"/>
        <outline val="0"/>
        <shadow val="0"/>
        <u val="none"/>
        <vertAlign val="baseline"/>
        <sz val="10"/>
        <color auto="1"/>
        <name val="GHEA Grapalat"/>
        <scheme val="none"/>
      </font>
      <numFmt numFmtId="0" formatCode="General"/>
      <fill>
        <patternFill patternType="solid">
          <fgColor indexed="64"/>
          <bgColor rgb="FFFFFF00"/>
        </patternFill>
      </fill>
    </odxf>
    <ndxf>
      <font>
        <b/>
        <sz val="10"/>
        <color auto="1"/>
        <name val="GHEA Grapalat"/>
        <scheme val="none"/>
      </font>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ndxf>
  </rcc>
  <rfmt sheetId="1" s="1" sqref="V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W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X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Y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Z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A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B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C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D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E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F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G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1" sqref="AH66" start="0" length="0">
    <dxf>
      <numFmt numFmtId="164" formatCode="_(* #,##0.0_);_(* \(#,##0.0\);_(* &quot;-&quot;??_);_(@_)"/>
      <fill>
        <patternFill patternType="none">
          <bgColor indexed="65"/>
        </patternFill>
      </fill>
      <alignment horizontal="right" vertical="center" readingOrder="0"/>
      <border outline="0">
        <left style="thin">
          <color indexed="64"/>
        </left>
        <right style="thin">
          <color indexed="64"/>
        </right>
        <top style="thin">
          <color indexed="64"/>
        </top>
        <bottom style="thin">
          <color indexed="64"/>
        </bottom>
      </border>
    </dxf>
  </rfmt>
  <rfmt sheetId="1" sqref="AI66" start="0" length="0">
    <dxf>
      <fill>
        <patternFill patternType="none">
          <bgColor indexed="65"/>
        </patternFill>
      </fill>
      <border outline="0">
        <left style="thin">
          <color indexed="64"/>
        </left>
        <right style="thin">
          <color indexed="64"/>
        </right>
        <top style="thin">
          <color indexed="64"/>
        </top>
        <bottom style="thin">
          <color indexed="64"/>
        </bottom>
      </border>
    </dxf>
  </rfmt>
  <rcc rId="880" sId="1" odxf="1" dxf="1">
    <nc r="T67">
      <f>SUM(T68:T68)</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81" sId="1" odxf="1" s="1" dxf="1">
    <nc r="U67">
      <f>SUM(V67:AI67)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67" start="0" length="0">
    <dxf>
      <border outline="0">
        <left style="thin">
          <color indexed="64"/>
        </left>
        <right style="thin">
          <color indexed="64"/>
        </right>
        <top style="thin">
          <color indexed="64"/>
        </top>
        <bottom style="thin">
          <color indexed="64"/>
        </bottom>
      </border>
    </dxf>
  </rfmt>
  <rcc rId="882" sId="1" odxf="1" dxf="1">
    <nc r="T68">
      <f>SUM(T69:T69)</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83" sId="1" odxf="1" s="1" dxf="1">
    <nc r="U68">
      <f>SUM(V68:AI68)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68" start="0" length="0">
    <dxf>
      <border outline="0">
        <left style="thin">
          <color indexed="64"/>
        </left>
        <right style="thin">
          <color indexed="64"/>
        </right>
        <top style="thin">
          <color indexed="64"/>
        </top>
        <bottom style="thin">
          <color indexed="64"/>
        </bottom>
      </border>
    </dxf>
  </rfmt>
  <rcc rId="884" sId="1" odxf="1" dxf="1">
    <nc r="T69">
      <f>SUM(T70:T70)</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85" sId="1" odxf="1" s="1" dxf="1">
    <nc r="U69">
      <f>SUM(V69:AI69)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69" start="0" length="0">
    <dxf>
      <border outline="0">
        <left style="thin">
          <color indexed="64"/>
        </left>
        <right style="thin">
          <color indexed="64"/>
        </right>
        <top style="thin">
          <color indexed="64"/>
        </top>
        <bottom style="thin">
          <color indexed="64"/>
        </bottom>
      </border>
    </dxf>
  </rfmt>
  <rcc rId="886" sId="1" odxf="1" dxf="1">
    <nc r="T70">
      <f>SUM(T71:T71)</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87" sId="1" odxf="1" s="1" dxf="1">
    <nc r="U70">
      <f>SUM(V70:AI70)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0" start="0" length="0">
    <dxf>
      <border outline="0">
        <left style="thin">
          <color indexed="64"/>
        </left>
        <right style="thin">
          <color indexed="64"/>
        </right>
        <top style="thin">
          <color indexed="64"/>
        </top>
        <bottom style="thin">
          <color indexed="64"/>
        </bottom>
      </border>
    </dxf>
  </rfmt>
  <rcc rId="888" sId="1" odxf="1" dxf="1">
    <nc r="T71">
      <f>SUM(T72:T72)</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89" sId="1" odxf="1" s="1" dxf="1">
    <nc r="U71">
      <f>SUM(V71:AI71)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1" start="0" length="0">
    <dxf>
      <border outline="0">
        <left style="thin">
          <color indexed="64"/>
        </left>
        <right style="thin">
          <color indexed="64"/>
        </right>
        <top style="thin">
          <color indexed="64"/>
        </top>
        <bottom style="thin">
          <color indexed="64"/>
        </bottom>
      </border>
    </dxf>
  </rfmt>
  <rcc rId="890" sId="1" odxf="1" dxf="1">
    <nc r="T72">
      <f>SUM(T73:T73)</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91" sId="1" odxf="1" s="1" dxf="1">
    <nc r="U72">
      <f>SUM(V72:AI72)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2" start="0" length="0">
    <dxf>
      <border outline="0">
        <left style="thin">
          <color indexed="64"/>
        </left>
        <right style="thin">
          <color indexed="64"/>
        </right>
        <top style="thin">
          <color indexed="64"/>
        </top>
        <bottom style="thin">
          <color indexed="64"/>
        </bottom>
      </border>
    </dxf>
  </rfmt>
  <rcc rId="892" sId="1" odxf="1" dxf="1">
    <nc r="T73">
      <f>SUM(T74:T74)</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93" sId="1" odxf="1" s="1" dxf="1">
    <nc r="U73">
      <f>SUM(V73:AI73)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3" start="0" length="0">
    <dxf>
      <border outline="0">
        <left style="thin">
          <color indexed="64"/>
        </left>
        <right style="thin">
          <color indexed="64"/>
        </right>
        <top style="thin">
          <color indexed="64"/>
        </top>
        <bottom style="thin">
          <color indexed="64"/>
        </bottom>
      </border>
    </dxf>
  </rfmt>
  <rcc rId="894" sId="1" odxf="1" dxf="1">
    <nc r="T74">
      <f>SUM(T75:T75)</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95" sId="1" odxf="1" s="1" dxf="1">
    <nc r="U74">
      <f>SUM(V74:AI74)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4" start="0" length="0">
    <dxf>
      <border outline="0">
        <left style="thin">
          <color indexed="64"/>
        </left>
        <right style="thin">
          <color indexed="64"/>
        </right>
        <top style="thin">
          <color indexed="64"/>
        </top>
        <bottom style="thin">
          <color indexed="64"/>
        </bottom>
      </border>
    </dxf>
  </rfmt>
  <rcc rId="896" sId="1" odxf="1" dxf="1">
    <nc r="T75">
      <f>SUM(T76:T76)</f>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897" sId="1" odxf="1" s="1" dxf="1">
    <nc r="U75">
      <f>SUM(V75:AI75)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5" start="0" length="0">
    <dxf>
      <border outline="0">
        <left style="thin">
          <color indexed="64"/>
        </left>
        <right style="thin">
          <color indexed="64"/>
        </right>
        <top style="thin">
          <color indexed="64"/>
        </top>
        <bottom style="thin">
          <color indexed="64"/>
        </bottom>
      </border>
    </dxf>
  </rfmt>
  <rfmt sheetId="1" s="1" sqref="T7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7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6" start="0" length="0">
    <dxf>
      <border outline="0">
        <left style="thin">
          <color indexed="64"/>
        </left>
        <right style="thin">
          <color indexed="64"/>
        </right>
        <top style="thin">
          <color indexed="64"/>
        </top>
        <bottom style="thin">
          <color indexed="64"/>
        </bottom>
      </border>
    </dxf>
  </rfmt>
  <rfmt sheetId="1" s="1" sqref="T7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7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7" start="0" length="0">
    <dxf>
      <border outline="0">
        <left style="thin">
          <color indexed="64"/>
        </left>
        <right style="thin">
          <color indexed="64"/>
        </right>
        <top style="thin">
          <color indexed="64"/>
        </top>
        <bottom style="thin">
          <color indexed="64"/>
        </bottom>
      </border>
    </dxf>
  </rfmt>
  <rfmt sheetId="1" s="1" sqref="T7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7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8" start="0" length="0">
    <dxf>
      <border outline="0">
        <left style="thin">
          <color indexed="64"/>
        </left>
        <right style="thin">
          <color indexed="64"/>
        </right>
        <top style="thin">
          <color indexed="64"/>
        </top>
        <bottom style="thin">
          <color indexed="64"/>
        </bottom>
      </border>
    </dxf>
  </rfmt>
  <rfmt sheetId="1" s="1" sqref="T7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7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79" start="0" length="0">
    <dxf>
      <border outline="0">
        <left style="thin">
          <color indexed="64"/>
        </left>
        <right style="thin">
          <color indexed="64"/>
        </right>
        <top style="thin">
          <color indexed="64"/>
        </top>
        <bottom style="thin">
          <color indexed="64"/>
        </bottom>
      </border>
    </dxf>
  </rfmt>
  <rfmt sheetId="1" s="1" sqref="T8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0" start="0" length="0">
    <dxf>
      <border outline="0">
        <left style="thin">
          <color indexed="64"/>
        </left>
        <right style="thin">
          <color indexed="64"/>
        </right>
        <top style="thin">
          <color indexed="64"/>
        </top>
        <bottom style="thin">
          <color indexed="64"/>
        </bottom>
      </border>
    </dxf>
  </rfmt>
  <rfmt sheetId="1" s="1" sqref="T8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1" start="0" length="0">
    <dxf>
      <border outline="0">
        <left style="thin">
          <color indexed="64"/>
        </left>
        <right style="thin">
          <color indexed="64"/>
        </right>
        <top style="thin">
          <color indexed="64"/>
        </top>
        <bottom style="thin">
          <color indexed="64"/>
        </bottom>
      </border>
    </dxf>
  </rfmt>
  <rfmt sheetId="1" s="1" sqref="T8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2" start="0" length="0">
    <dxf>
      <border outline="0">
        <left style="thin">
          <color indexed="64"/>
        </left>
        <right style="thin">
          <color indexed="64"/>
        </right>
        <top style="thin">
          <color indexed="64"/>
        </top>
        <bottom style="thin">
          <color indexed="64"/>
        </bottom>
      </border>
    </dxf>
  </rfmt>
  <rfmt sheetId="1" s="1" sqref="T8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3" start="0" length="0">
    <dxf>
      <border outline="0">
        <left style="thin">
          <color indexed="64"/>
        </left>
        <right style="thin">
          <color indexed="64"/>
        </right>
        <top style="thin">
          <color indexed="64"/>
        </top>
        <bottom style="thin">
          <color indexed="64"/>
        </bottom>
      </border>
    </dxf>
  </rfmt>
  <rfmt sheetId="1" s="1" sqref="T8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4" start="0" length="0">
    <dxf>
      <border outline="0">
        <left style="thin">
          <color indexed="64"/>
        </left>
        <right style="thin">
          <color indexed="64"/>
        </right>
        <top style="thin">
          <color indexed="64"/>
        </top>
        <bottom style="thin">
          <color indexed="64"/>
        </bottom>
      </border>
    </dxf>
  </rfmt>
  <rfmt sheetId="1" s="1" sqref="T8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5" start="0" length="0">
    <dxf>
      <border outline="0">
        <left style="thin">
          <color indexed="64"/>
        </left>
        <right style="thin">
          <color indexed="64"/>
        </right>
        <top style="thin">
          <color indexed="64"/>
        </top>
        <bottom style="thin">
          <color indexed="64"/>
        </bottom>
      </border>
    </dxf>
  </rfmt>
  <rfmt sheetId="1" s="1" sqref="T8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6" start="0" length="0">
    <dxf>
      <border outline="0">
        <left style="thin">
          <color indexed="64"/>
        </left>
        <right style="thin">
          <color indexed="64"/>
        </right>
        <top style="thin">
          <color indexed="64"/>
        </top>
        <bottom style="thin">
          <color indexed="64"/>
        </bottom>
      </border>
    </dxf>
  </rfmt>
  <rfmt sheetId="1" s="1" sqref="T8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7" start="0" length="0">
    <dxf>
      <border outline="0">
        <left style="thin">
          <color indexed="64"/>
        </left>
        <right style="thin">
          <color indexed="64"/>
        </right>
        <top style="thin">
          <color indexed="64"/>
        </top>
        <bottom style="thin">
          <color indexed="64"/>
        </bottom>
      </border>
    </dxf>
  </rfmt>
  <rfmt sheetId="1" s="1" sqref="T8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8" start="0" length="0">
    <dxf>
      <border outline="0">
        <left style="thin">
          <color indexed="64"/>
        </left>
        <right style="thin">
          <color indexed="64"/>
        </right>
        <top style="thin">
          <color indexed="64"/>
        </top>
        <bottom style="thin">
          <color indexed="64"/>
        </bottom>
      </border>
    </dxf>
  </rfmt>
  <rfmt sheetId="1" s="1" sqref="T8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8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89" start="0" length="0">
    <dxf>
      <border outline="0">
        <left style="thin">
          <color indexed="64"/>
        </left>
        <right style="thin">
          <color indexed="64"/>
        </right>
        <top style="thin">
          <color indexed="64"/>
        </top>
        <bottom style="thin">
          <color indexed="64"/>
        </bottom>
      </border>
    </dxf>
  </rfmt>
  <rfmt sheetId="1" s="1" sqref="T9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0" start="0" length="0">
    <dxf>
      <border outline="0">
        <left style="thin">
          <color indexed="64"/>
        </left>
        <right style="thin">
          <color indexed="64"/>
        </right>
        <top style="thin">
          <color indexed="64"/>
        </top>
        <bottom style="thin">
          <color indexed="64"/>
        </bottom>
      </border>
    </dxf>
  </rfmt>
  <rfmt sheetId="1" s="1" sqref="T9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1" start="0" length="0">
    <dxf>
      <border outline="0">
        <left style="thin">
          <color indexed="64"/>
        </left>
        <right style="thin">
          <color indexed="64"/>
        </right>
        <top style="thin">
          <color indexed="64"/>
        </top>
        <bottom style="thin">
          <color indexed="64"/>
        </bottom>
      </border>
    </dxf>
  </rfmt>
  <rfmt sheetId="1" s="1" sqref="T9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2" start="0" length="0">
    <dxf>
      <border outline="0">
        <left style="thin">
          <color indexed="64"/>
        </left>
        <right style="thin">
          <color indexed="64"/>
        </right>
        <top style="thin">
          <color indexed="64"/>
        </top>
        <bottom style="thin">
          <color indexed="64"/>
        </bottom>
      </border>
    </dxf>
  </rfmt>
  <rfmt sheetId="1" s="1" sqref="T9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3" start="0" length="0">
    <dxf>
      <border outline="0">
        <left style="thin">
          <color indexed="64"/>
        </left>
        <right style="thin">
          <color indexed="64"/>
        </right>
        <top style="thin">
          <color indexed="64"/>
        </top>
        <bottom style="thin">
          <color indexed="64"/>
        </bottom>
      </border>
    </dxf>
  </rfmt>
  <rfmt sheetId="1" s="1" sqref="T9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4" start="0" length="0">
    <dxf>
      <border outline="0">
        <left style="thin">
          <color indexed="64"/>
        </left>
        <right style="thin">
          <color indexed="64"/>
        </right>
        <top style="thin">
          <color indexed="64"/>
        </top>
        <bottom style="thin">
          <color indexed="64"/>
        </bottom>
      </border>
    </dxf>
  </rfmt>
  <rfmt sheetId="1" s="1" sqref="T9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5" start="0" length="0">
    <dxf>
      <border outline="0">
        <left style="thin">
          <color indexed="64"/>
        </left>
        <right style="thin">
          <color indexed="64"/>
        </right>
        <top style="thin">
          <color indexed="64"/>
        </top>
        <bottom style="thin">
          <color indexed="64"/>
        </bottom>
      </border>
    </dxf>
  </rfmt>
  <rfmt sheetId="1" s="1" sqref="T9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6" start="0" length="0">
    <dxf>
      <border outline="0">
        <left style="thin">
          <color indexed="64"/>
        </left>
        <right style="thin">
          <color indexed="64"/>
        </right>
        <top style="thin">
          <color indexed="64"/>
        </top>
        <bottom style="thin">
          <color indexed="64"/>
        </bottom>
      </border>
    </dxf>
  </rfmt>
  <rfmt sheetId="1" s="1" sqref="T9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7" start="0" length="0">
    <dxf>
      <border outline="0">
        <left style="thin">
          <color indexed="64"/>
        </left>
        <right style="thin">
          <color indexed="64"/>
        </right>
        <top style="thin">
          <color indexed="64"/>
        </top>
        <bottom style="thin">
          <color indexed="64"/>
        </bottom>
      </border>
    </dxf>
  </rfmt>
  <rfmt sheetId="1" s="1" sqref="T9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8" start="0" length="0">
    <dxf>
      <border outline="0">
        <left style="thin">
          <color indexed="64"/>
        </left>
        <right style="thin">
          <color indexed="64"/>
        </right>
        <top style="thin">
          <color indexed="64"/>
        </top>
        <bottom style="thin">
          <color indexed="64"/>
        </bottom>
      </border>
    </dxf>
  </rfmt>
  <rfmt sheetId="1" s="1" sqref="T9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9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99" start="0" length="0">
    <dxf>
      <border outline="0">
        <left style="thin">
          <color indexed="64"/>
        </left>
        <right style="thin">
          <color indexed="64"/>
        </right>
        <top style="thin">
          <color indexed="64"/>
        </top>
        <bottom style="thin">
          <color indexed="64"/>
        </bottom>
      </border>
    </dxf>
  </rfmt>
  <rfmt sheetId="1" s="1" sqref="T10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0" start="0" length="0">
    <dxf>
      <border outline="0">
        <left style="thin">
          <color indexed="64"/>
        </left>
        <right style="thin">
          <color indexed="64"/>
        </right>
        <top style="thin">
          <color indexed="64"/>
        </top>
        <bottom style="thin">
          <color indexed="64"/>
        </bottom>
      </border>
    </dxf>
  </rfmt>
  <rfmt sheetId="1" s="1" sqref="T10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1" start="0" length="0">
    <dxf>
      <border outline="0">
        <left style="thin">
          <color indexed="64"/>
        </left>
        <right style="thin">
          <color indexed="64"/>
        </right>
        <top style="thin">
          <color indexed="64"/>
        </top>
        <bottom style="thin">
          <color indexed="64"/>
        </bottom>
      </border>
    </dxf>
  </rfmt>
  <rfmt sheetId="1" s="1" sqref="T10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2" start="0" length="0">
    <dxf>
      <border outline="0">
        <left style="thin">
          <color indexed="64"/>
        </left>
        <right style="thin">
          <color indexed="64"/>
        </right>
        <top style="thin">
          <color indexed="64"/>
        </top>
        <bottom style="thin">
          <color indexed="64"/>
        </bottom>
      </border>
    </dxf>
  </rfmt>
  <rfmt sheetId="1" s="1" sqref="T10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3" start="0" length="0">
    <dxf>
      <border outline="0">
        <left style="thin">
          <color indexed="64"/>
        </left>
        <right style="thin">
          <color indexed="64"/>
        </right>
        <top style="thin">
          <color indexed="64"/>
        </top>
        <bottom style="thin">
          <color indexed="64"/>
        </bottom>
      </border>
    </dxf>
  </rfmt>
  <rfmt sheetId="1" s="1" sqref="T10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4" start="0" length="0">
    <dxf>
      <border outline="0">
        <left style="thin">
          <color indexed="64"/>
        </left>
        <right style="thin">
          <color indexed="64"/>
        </right>
        <top style="thin">
          <color indexed="64"/>
        </top>
        <bottom style="thin">
          <color indexed="64"/>
        </bottom>
      </border>
    </dxf>
  </rfmt>
  <rfmt sheetId="1" s="1" sqref="T10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5" start="0" length="0">
    <dxf>
      <border outline="0">
        <left style="thin">
          <color indexed="64"/>
        </left>
        <right style="thin">
          <color indexed="64"/>
        </right>
        <top style="thin">
          <color indexed="64"/>
        </top>
        <bottom style="thin">
          <color indexed="64"/>
        </bottom>
      </border>
    </dxf>
  </rfmt>
  <rfmt sheetId="1" s="1" sqref="T10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6" start="0" length="0">
    <dxf>
      <border outline="0">
        <left style="thin">
          <color indexed="64"/>
        </left>
        <right style="thin">
          <color indexed="64"/>
        </right>
        <top style="thin">
          <color indexed="64"/>
        </top>
        <bottom style="thin">
          <color indexed="64"/>
        </bottom>
      </border>
    </dxf>
  </rfmt>
  <rfmt sheetId="1" s="1" sqref="T10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7" start="0" length="0">
    <dxf>
      <border outline="0">
        <left style="thin">
          <color indexed="64"/>
        </left>
        <right style="thin">
          <color indexed="64"/>
        </right>
        <top style="thin">
          <color indexed="64"/>
        </top>
        <bottom style="thin">
          <color indexed="64"/>
        </bottom>
      </border>
    </dxf>
  </rfmt>
  <rfmt sheetId="1" s="1" sqref="T10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8" start="0" length="0">
    <dxf>
      <border outline="0">
        <left style="thin">
          <color indexed="64"/>
        </left>
        <right style="thin">
          <color indexed="64"/>
        </right>
        <top style="thin">
          <color indexed="64"/>
        </top>
        <bottom style="thin">
          <color indexed="64"/>
        </bottom>
      </border>
    </dxf>
  </rfmt>
  <rfmt sheetId="1" s="1" sqref="T10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0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09" start="0" length="0">
    <dxf>
      <border outline="0">
        <left style="thin">
          <color indexed="64"/>
        </left>
        <right style="thin">
          <color indexed="64"/>
        </right>
        <top style="thin">
          <color indexed="64"/>
        </top>
        <bottom style="thin">
          <color indexed="64"/>
        </bottom>
      </border>
    </dxf>
  </rfmt>
  <rfmt sheetId="1" s="1" sqref="T1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0" start="0" length="0">
    <dxf>
      <border outline="0">
        <left style="thin">
          <color indexed="64"/>
        </left>
        <right style="thin">
          <color indexed="64"/>
        </right>
        <top style="thin">
          <color indexed="64"/>
        </top>
        <bottom style="thin">
          <color indexed="64"/>
        </bottom>
      </border>
    </dxf>
  </rfmt>
  <rfmt sheetId="1" s="1" sqref="T1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1" start="0" length="0">
    <dxf>
      <border outline="0">
        <left style="thin">
          <color indexed="64"/>
        </left>
        <right style="thin">
          <color indexed="64"/>
        </right>
        <top style="thin">
          <color indexed="64"/>
        </top>
        <bottom style="thin">
          <color indexed="64"/>
        </bottom>
      </border>
    </dxf>
  </rfmt>
  <rfmt sheetId="1" s="1" sqref="T1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2" start="0" length="0">
    <dxf>
      <border outline="0">
        <left style="thin">
          <color indexed="64"/>
        </left>
        <right style="thin">
          <color indexed="64"/>
        </right>
        <top style="thin">
          <color indexed="64"/>
        </top>
        <bottom style="thin">
          <color indexed="64"/>
        </bottom>
      </border>
    </dxf>
  </rfmt>
  <rfmt sheetId="1" s="1" sqref="T1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3" start="0" length="0">
    <dxf>
      <border outline="0">
        <left style="thin">
          <color indexed="64"/>
        </left>
        <right style="thin">
          <color indexed="64"/>
        </right>
        <top style="thin">
          <color indexed="64"/>
        </top>
        <bottom style="thin">
          <color indexed="64"/>
        </bottom>
      </border>
    </dxf>
  </rfmt>
  <rfmt sheetId="1" s="1" sqref="T1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4" start="0" length="0">
    <dxf>
      <border outline="0">
        <left style="thin">
          <color indexed="64"/>
        </left>
        <right style="thin">
          <color indexed="64"/>
        </right>
        <top style="thin">
          <color indexed="64"/>
        </top>
        <bottom style="thin">
          <color indexed="64"/>
        </bottom>
      </border>
    </dxf>
  </rfmt>
  <rfmt sheetId="1" s="1" sqref="T1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5" start="0" length="0">
    <dxf>
      <border outline="0">
        <left style="thin">
          <color indexed="64"/>
        </left>
        <right style="thin">
          <color indexed="64"/>
        </right>
        <top style="thin">
          <color indexed="64"/>
        </top>
        <bottom style="thin">
          <color indexed="64"/>
        </bottom>
      </border>
    </dxf>
  </rfmt>
  <rfmt sheetId="1" s="1" sqref="T1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6" start="0" length="0">
    <dxf>
      <border outline="0">
        <left style="thin">
          <color indexed="64"/>
        </left>
        <right style="thin">
          <color indexed="64"/>
        </right>
        <top style="thin">
          <color indexed="64"/>
        </top>
        <bottom style="thin">
          <color indexed="64"/>
        </bottom>
      </border>
    </dxf>
  </rfmt>
  <rfmt sheetId="1" s="1" sqref="T1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7" start="0" length="0">
    <dxf>
      <border outline="0">
        <left style="thin">
          <color indexed="64"/>
        </left>
        <right style="thin">
          <color indexed="64"/>
        </right>
        <top style="thin">
          <color indexed="64"/>
        </top>
        <bottom style="thin">
          <color indexed="64"/>
        </bottom>
      </border>
    </dxf>
  </rfmt>
  <rfmt sheetId="1" s="1" sqref="T1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8" start="0" length="0">
    <dxf>
      <border outline="0">
        <left style="thin">
          <color indexed="64"/>
        </left>
        <right style="thin">
          <color indexed="64"/>
        </right>
        <top style="thin">
          <color indexed="64"/>
        </top>
        <bottom style="thin">
          <color indexed="64"/>
        </bottom>
      </border>
    </dxf>
  </rfmt>
  <rfmt sheetId="1" s="1" sqref="T1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19" start="0" length="0">
    <dxf>
      <border outline="0">
        <left style="thin">
          <color indexed="64"/>
        </left>
        <right style="thin">
          <color indexed="64"/>
        </right>
        <top style="thin">
          <color indexed="64"/>
        </top>
        <bottom style="thin">
          <color indexed="64"/>
        </bottom>
      </border>
    </dxf>
  </rfmt>
  <rfmt sheetId="1" s="1" sqref="T1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0" start="0" length="0">
    <dxf>
      <border outline="0">
        <left style="thin">
          <color indexed="64"/>
        </left>
        <right style="thin">
          <color indexed="64"/>
        </right>
        <top style="thin">
          <color indexed="64"/>
        </top>
        <bottom style="thin">
          <color indexed="64"/>
        </bottom>
      </border>
    </dxf>
  </rfmt>
  <rfmt sheetId="1" s="1" sqref="T1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1" start="0" length="0">
    <dxf>
      <border outline="0">
        <left style="thin">
          <color indexed="64"/>
        </left>
        <right style="thin">
          <color indexed="64"/>
        </right>
        <top style="thin">
          <color indexed="64"/>
        </top>
        <bottom style="thin">
          <color indexed="64"/>
        </bottom>
      </border>
    </dxf>
  </rfmt>
  <rfmt sheetId="1" s="1" sqref="T1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2" start="0" length="0">
    <dxf>
      <border outline="0">
        <left style="thin">
          <color indexed="64"/>
        </left>
        <right style="thin">
          <color indexed="64"/>
        </right>
        <top style="thin">
          <color indexed="64"/>
        </top>
        <bottom style="thin">
          <color indexed="64"/>
        </bottom>
      </border>
    </dxf>
  </rfmt>
  <rfmt sheetId="1" s="1" sqref="T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3" start="0" length="0">
    <dxf>
      <border outline="0">
        <left style="thin">
          <color indexed="64"/>
        </left>
        <right style="thin">
          <color indexed="64"/>
        </right>
        <top style="thin">
          <color indexed="64"/>
        </top>
        <bottom style="thin">
          <color indexed="64"/>
        </bottom>
      </border>
    </dxf>
  </rfmt>
  <rfmt sheetId="1" s="1" sqref="T1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4" start="0" length="0">
    <dxf>
      <border outline="0">
        <left style="thin">
          <color indexed="64"/>
        </left>
        <right style="thin">
          <color indexed="64"/>
        </right>
        <top style="thin">
          <color indexed="64"/>
        </top>
        <bottom style="thin">
          <color indexed="64"/>
        </bottom>
      </border>
    </dxf>
  </rfmt>
  <rfmt sheetId="1" s="1" sqref="T1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5" start="0" length="0">
    <dxf>
      <border outline="0">
        <left style="thin">
          <color indexed="64"/>
        </left>
        <right style="thin">
          <color indexed="64"/>
        </right>
        <top style="thin">
          <color indexed="64"/>
        </top>
        <bottom style="thin">
          <color indexed="64"/>
        </bottom>
      </border>
    </dxf>
  </rfmt>
  <rfmt sheetId="1" s="1" sqref="T1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6" start="0" length="0">
    <dxf>
      <border outline="0">
        <left style="thin">
          <color indexed="64"/>
        </left>
        <right style="thin">
          <color indexed="64"/>
        </right>
        <top style="thin">
          <color indexed="64"/>
        </top>
        <bottom style="thin">
          <color indexed="64"/>
        </bottom>
      </border>
    </dxf>
  </rfmt>
  <rfmt sheetId="1" s="1" sqref="T1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7" start="0" length="0">
    <dxf>
      <border outline="0">
        <left style="thin">
          <color indexed="64"/>
        </left>
        <right style="thin">
          <color indexed="64"/>
        </right>
        <top style="thin">
          <color indexed="64"/>
        </top>
        <bottom style="thin">
          <color indexed="64"/>
        </bottom>
      </border>
    </dxf>
  </rfmt>
  <rfmt sheetId="1" s="1" sqref="T1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8" start="0" length="0">
    <dxf>
      <border outline="0">
        <left style="thin">
          <color indexed="64"/>
        </left>
        <right style="thin">
          <color indexed="64"/>
        </right>
        <top style="thin">
          <color indexed="64"/>
        </top>
        <bottom style="thin">
          <color indexed="64"/>
        </bottom>
      </border>
    </dxf>
  </rfmt>
  <rfmt sheetId="1" s="1" sqref="T1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29" start="0" length="0">
    <dxf>
      <border outline="0">
        <left style="thin">
          <color indexed="64"/>
        </left>
        <right style="thin">
          <color indexed="64"/>
        </right>
        <top style="thin">
          <color indexed="64"/>
        </top>
        <bottom style="thin">
          <color indexed="64"/>
        </bottom>
      </border>
    </dxf>
  </rfmt>
  <rfmt sheetId="1" s="1" sqref="T1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0" start="0" length="0">
    <dxf>
      <border outline="0">
        <left style="thin">
          <color indexed="64"/>
        </left>
        <right style="thin">
          <color indexed="64"/>
        </right>
        <top style="thin">
          <color indexed="64"/>
        </top>
        <bottom style="thin">
          <color indexed="64"/>
        </bottom>
      </border>
    </dxf>
  </rfmt>
  <rfmt sheetId="1" s="1" sqref="T1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1" start="0" length="0">
    <dxf>
      <border outline="0">
        <left style="thin">
          <color indexed="64"/>
        </left>
        <right style="thin">
          <color indexed="64"/>
        </right>
        <top style="thin">
          <color indexed="64"/>
        </top>
        <bottom style="thin">
          <color indexed="64"/>
        </bottom>
      </border>
    </dxf>
  </rfmt>
  <rfmt sheetId="1" s="1" sqref="T1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2" start="0" length="0">
    <dxf>
      <border outline="0">
        <left style="thin">
          <color indexed="64"/>
        </left>
        <right style="thin">
          <color indexed="64"/>
        </right>
        <top style="thin">
          <color indexed="64"/>
        </top>
        <bottom style="thin">
          <color indexed="64"/>
        </bottom>
      </border>
    </dxf>
  </rfmt>
  <rfmt sheetId="1" s="1" sqref="T1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3" start="0" length="0">
    <dxf>
      <border outline="0">
        <left style="thin">
          <color indexed="64"/>
        </left>
        <right style="thin">
          <color indexed="64"/>
        </right>
        <top style="thin">
          <color indexed="64"/>
        </top>
        <bottom style="thin">
          <color indexed="64"/>
        </bottom>
      </border>
    </dxf>
  </rfmt>
  <rfmt sheetId="1" s="1" sqref="T1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4" start="0" length="0">
    <dxf>
      <border outline="0">
        <left style="thin">
          <color indexed="64"/>
        </left>
        <right style="thin">
          <color indexed="64"/>
        </right>
        <top style="thin">
          <color indexed="64"/>
        </top>
        <bottom style="thin">
          <color indexed="64"/>
        </bottom>
      </border>
    </dxf>
  </rfmt>
  <rfmt sheetId="1" s="1" sqref="T1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5" start="0" length="0">
    <dxf>
      <border outline="0">
        <left style="thin">
          <color indexed="64"/>
        </left>
        <right style="thin">
          <color indexed="64"/>
        </right>
        <top style="thin">
          <color indexed="64"/>
        </top>
        <bottom style="thin">
          <color indexed="64"/>
        </bottom>
      </border>
    </dxf>
  </rfmt>
  <rfmt sheetId="1" s="1" sqref="T1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6" start="0" length="0">
    <dxf>
      <border outline="0">
        <left style="thin">
          <color indexed="64"/>
        </left>
        <right style="thin">
          <color indexed="64"/>
        </right>
        <top style="thin">
          <color indexed="64"/>
        </top>
        <bottom style="thin">
          <color indexed="64"/>
        </bottom>
      </border>
    </dxf>
  </rfmt>
  <rfmt sheetId="1" s="1" sqref="T1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7" start="0" length="0">
    <dxf>
      <border outline="0">
        <left style="thin">
          <color indexed="64"/>
        </left>
        <right style="thin">
          <color indexed="64"/>
        </right>
        <top style="thin">
          <color indexed="64"/>
        </top>
        <bottom style="thin">
          <color indexed="64"/>
        </bottom>
      </border>
    </dxf>
  </rfmt>
  <rfmt sheetId="1" s="1" sqref="T1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8" start="0" length="0">
    <dxf>
      <border outline="0">
        <left style="thin">
          <color indexed="64"/>
        </left>
        <right style="thin">
          <color indexed="64"/>
        </right>
        <top style="thin">
          <color indexed="64"/>
        </top>
        <bottom style="thin">
          <color indexed="64"/>
        </bottom>
      </border>
    </dxf>
  </rfmt>
  <rfmt sheetId="1" s="1" sqref="T1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39" start="0" length="0">
    <dxf>
      <border outline="0">
        <left style="thin">
          <color indexed="64"/>
        </left>
        <right style="thin">
          <color indexed="64"/>
        </right>
        <top style="thin">
          <color indexed="64"/>
        </top>
        <bottom style="thin">
          <color indexed="64"/>
        </bottom>
      </border>
    </dxf>
  </rfmt>
  <rfmt sheetId="1" s="1" sqref="T1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0" start="0" length="0">
    <dxf>
      <border outline="0">
        <left style="thin">
          <color indexed="64"/>
        </left>
        <right style="thin">
          <color indexed="64"/>
        </right>
        <top style="thin">
          <color indexed="64"/>
        </top>
        <bottom style="thin">
          <color indexed="64"/>
        </bottom>
      </border>
    </dxf>
  </rfmt>
  <rfmt sheetId="1" s="1" sqref="T1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1" start="0" length="0">
    <dxf>
      <border outline="0">
        <left style="thin">
          <color indexed="64"/>
        </left>
        <right style="thin">
          <color indexed="64"/>
        </right>
        <top style="thin">
          <color indexed="64"/>
        </top>
        <bottom style="thin">
          <color indexed="64"/>
        </bottom>
      </border>
    </dxf>
  </rfmt>
  <rfmt sheetId="1" s="1" sqref="T1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2" start="0" length="0">
    <dxf>
      <border outline="0">
        <left style="thin">
          <color indexed="64"/>
        </left>
        <right style="thin">
          <color indexed="64"/>
        </right>
        <top style="thin">
          <color indexed="64"/>
        </top>
        <bottom style="thin">
          <color indexed="64"/>
        </bottom>
      </border>
    </dxf>
  </rfmt>
  <rfmt sheetId="1" s="1" sqref="T1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3" start="0" length="0">
    <dxf>
      <border outline="0">
        <left style="thin">
          <color indexed="64"/>
        </left>
        <right style="thin">
          <color indexed="64"/>
        </right>
        <top style="thin">
          <color indexed="64"/>
        </top>
        <bottom style="thin">
          <color indexed="64"/>
        </bottom>
      </border>
    </dxf>
  </rfmt>
  <rfmt sheetId="1" s="1" sqref="T14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4" start="0" length="0">
    <dxf>
      <border outline="0">
        <left style="thin">
          <color indexed="64"/>
        </left>
        <right style="thin">
          <color indexed="64"/>
        </right>
        <top style="thin">
          <color indexed="64"/>
        </top>
        <bottom style="thin">
          <color indexed="64"/>
        </bottom>
      </border>
    </dxf>
  </rfmt>
  <rfmt sheetId="1" s="1" sqref="T1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5" start="0" length="0">
    <dxf>
      <border outline="0">
        <left style="thin">
          <color indexed="64"/>
        </left>
        <right style="thin">
          <color indexed="64"/>
        </right>
        <top style="thin">
          <color indexed="64"/>
        </top>
        <bottom style="thin">
          <color indexed="64"/>
        </bottom>
      </border>
    </dxf>
  </rfmt>
  <rfmt sheetId="1" s="1" sqref="T1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6" start="0" length="0">
    <dxf>
      <border outline="0">
        <left style="thin">
          <color indexed="64"/>
        </left>
        <right style="thin">
          <color indexed="64"/>
        </right>
        <top style="thin">
          <color indexed="64"/>
        </top>
        <bottom style="thin">
          <color indexed="64"/>
        </bottom>
      </border>
    </dxf>
  </rfmt>
  <rfmt sheetId="1" s="1" sqref="T1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7" start="0" length="0">
    <dxf>
      <border outline="0">
        <left style="thin">
          <color indexed="64"/>
        </left>
        <right style="thin">
          <color indexed="64"/>
        </right>
        <top style="thin">
          <color indexed="64"/>
        </top>
        <bottom style="thin">
          <color indexed="64"/>
        </bottom>
      </border>
    </dxf>
  </rfmt>
  <rfmt sheetId="1" s="1" sqref="T1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8" start="0" length="0">
    <dxf>
      <border outline="0">
        <left style="thin">
          <color indexed="64"/>
        </left>
        <right style="thin">
          <color indexed="64"/>
        </right>
        <top style="thin">
          <color indexed="64"/>
        </top>
        <bottom style="thin">
          <color indexed="64"/>
        </bottom>
      </border>
    </dxf>
  </rfmt>
  <rfmt sheetId="1" s="1" sqref="T1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49" start="0" length="0">
    <dxf>
      <border outline="0">
        <left style="thin">
          <color indexed="64"/>
        </left>
        <right style="thin">
          <color indexed="64"/>
        </right>
        <top style="thin">
          <color indexed="64"/>
        </top>
        <bottom style="thin">
          <color indexed="64"/>
        </bottom>
      </border>
    </dxf>
  </rfmt>
  <rfmt sheetId="1" s="1" sqref="T1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0" start="0" length="0">
    <dxf>
      <border outline="0">
        <left style="thin">
          <color indexed="64"/>
        </left>
        <right style="thin">
          <color indexed="64"/>
        </right>
        <top style="thin">
          <color indexed="64"/>
        </top>
        <bottom style="thin">
          <color indexed="64"/>
        </bottom>
      </border>
    </dxf>
  </rfmt>
  <rfmt sheetId="1" s="1" sqref="T1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1" start="0" length="0">
    <dxf>
      <border outline="0">
        <left style="thin">
          <color indexed="64"/>
        </left>
        <right style="thin">
          <color indexed="64"/>
        </right>
        <top style="thin">
          <color indexed="64"/>
        </top>
        <bottom style="thin">
          <color indexed="64"/>
        </bottom>
      </border>
    </dxf>
  </rfmt>
  <rfmt sheetId="1" s="1" sqref="T1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2" start="0" length="0">
    <dxf>
      <border outline="0">
        <left style="thin">
          <color indexed="64"/>
        </left>
        <right style="thin">
          <color indexed="64"/>
        </right>
        <top style="thin">
          <color indexed="64"/>
        </top>
        <bottom style="thin">
          <color indexed="64"/>
        </bottom>
      </border>
    </dxf>
  </rfmt>
  <rfmt sheetId="1" s="1" sqref="T1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3" start="0" length="0">
    <dxf>
      <border outline="0">
        <left style="thin">
          <color indexed="64"/>
        </left>
        <right style="thin">
          <color indexed="64"/>
        </right>
        <top style="thin">
          <color indexed="64"/>
        </top>
        <bottom style="thin">
          <color indexed="64"/>
        </bottom>
      </border>
    </dxf>
  </rfmt>
  <rfmt sheetId="1" s="1" sqref="T1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4" start="0" length="0">
    <dxf>
      <border outline="0">
        <left style="thin">
          <color indexed="64"/>
        </left>
        <right style="thin">
          <color indexed="64"/>
        </right>
        <top style="thin">
          <color indexed="64"/>
        </top>
        <bottom style="thin">
          <color indexed="64"/>
        </bottom>
      </border>
    </dxf>
  </rfmt>
  <rfmt sheetId="1" s="1" sqref="T1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5" start="0" length="0">
    <dxf>
      <border outline="0">
        <left style="thin">
          <color indexed="64"/>
        </left>
        <right style="thin">
          <color indexed="64"/>
        </right>
        <top style="thin">
          <color indexed="64"/>
        </top>
        <bottom style="thin">
          <color indexed="64"/>
        </bottom>
      </border>
    </dxf>
  </rfmt>
  <rfmt sheetId="1" s="1" sqref="T1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6" start="0" length="0">
    <dxf>
      <border outline="0">
        <left style="thin">
          <color indexed="64"/>
        </left>
        <right style="thin">
          <color indexed="64"/>
        </right>
        <top style="thin">
          <color indexed="64"/>
        </top>
        <bottom style="thin">
          <color indexed="64"/>
        </bottom>
      </border>
    </dxf>
  </rfmt>
  <rfmt sheetId="1" s="1" sqref="T1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7" start="0" length="0">
    <dxf>
      <border outline="0">
        <left style="thin">
          <color indexed="64"/>
        </left>
        <right style="thin">
          <color indexed="64"/>
        </right>
        <top style="thin">
          <color indexed="64"/>
        </top>
        <bottom style="thin">
          <color indexed="64"/>
        </bottom>
      </border>
    </dxf>
  </rfmt>
  <rfmt sheetId="1" s="1" sqref="T1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8" start="0" length="0">
    <dxf>
      <border outline="0">
        <left style="thin">
          <color indexed="64"/>
        </left>
        <right style="thin">
          <color indexed="64"/>
        </right>
        <top style="thin">
          <color indexed="64"/>
        </top>
        <bottom style="thin">
          <color indexed="64"/>
        </bottom>
      </border>
    </dxf>
  </rfmt>
  <rfmt sheetId="1" s="1" sqref="T1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59" start="0" length="0">
    <dxf>
      <border outline="0">
        <left style="thin">
          <color indexed="64"/>
        </left>
        <right style="thin">
          <color indexed="64"/>
        </right>
        <top style="thin">
          <color indexed="64"/>
        </top>
        <bottom style="thin">
          <color indexed="64"/>
        </bottom>
      </border>
    </dxf>
  </rfmt>
  <rfmt sheetId="1" s="1" sqref="T16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0" start="0" length="0">
    <dxf>
      <border outline="0">
        <left style="thin">
          <color indexed="64"/>
        </left>
        <right style="thin">
          <color indexed="64"/>
        </right>
        <top style="thin">
          <color indexed="64"/>
        </top>
        <bottom style="thin">
          <color indexed="64"/>
        </bottom>
      </border>
    </dxf>
  </rfmt>
  <rfmt sheetId="1" s="1" sqref="T1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1" start="0" length="0">
    <dxf>
      <border outline="0">
        <left style="thin">
          <color indexed="64"/>
        </left>
        <right style="thin">
          <color indexed="64"/>
        </right>
        <top style="thin">
          <color indexed="64"/>
        </top>
        <bottom style="thin">
          <color indexed="64"/>
        </bottom>
      </border>
    </dxf>
  </rfmt>
  <rfmt sheetId="1" s="1" sqref="T1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2" start="0" length="0">
    <dxf>
      <border outline="0">
        <left style="thin">
          <color indexed="64"/>
        </left>
        <right style="thin">
          <color indexed="64"/>
        </right>
        <top style="thin">
          <color indexed="64"/>
        </top>
        <bottom style="thin">
          <color indexed="64"/>
        </bottom>
      </border>
    </dxf>
  </rfmt>
  <rfmt sheetId="1" s="1" sqref="T16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3" start="0" length="0">
    <dxf>
      <border outline="0">
        <left style="thin">
          <color indexed="64"/>
        </left>
        <right style="thin">
          <color indexed="64"/>
        </right>
        <top style="thin">
          <color indexed="64"/>
        </top>
        <bottom style="thin">
          <color indexed="64"/>
        </bottom>
      </border>
    </dxf>
  </rfmt>
  <rfmt sheetId="1" s="1" sqref="T16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4" start="0" length="0">
    <dxf>
      <border outline="0">
        <left style="thin">
          <color indexed="64"/>
        </left>
        <right style="thin">
          <color indexed="64"/>
        </right>
        <top style="thin">
          <color indexed="64"/>
        </top>
        <bottom style="thin">
          <color indexed="64"/>
        </bottom>
      </border>
    </dxf>
  </rfmt>
  <rfmt sheetId="1" s="1" sqref="T16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16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V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AI165" start="0" length="0">
    <dxf>
      <border outline="0">
        <left style="thin">
          <color indexed="64"/>
        </left>
        <right style="thin">
          <color indexed="64"/>
        </right>
        <top style="thin">
          <color indexed="64"/>
        </top>
        <bottom style="thin">
          <color indexed="64"/>
        </bottom>
      </border>
    </dxf>
  </rfmt>
  <rcc rId="898" sId="1" odxf="1" s="1" dxf="1" numFmtId="34">
    <nc r="T166">
      <v>0</v>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899" sId="1" odxf="1" s="1" dxf="1">
    <nc r="U166">
      <f>U167+U178+U182+U184+U193+U236+U241+U248+U250+U252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00" sId="1" odxf="1" dxf="1">
    <nc r="T167">
      <v>0</v>
    </nc>
    <odxf>
      <font>
        <b val="0"/>
        <name val="GHEA Grapalat"/>
        <scheme val="none"/>
      </font>
      <alignment horizontal="general" vertical="bottom" readingOrder="0"/>
      <border outline="0">
        <left/>
        <right/>
        <top/>
        <bottom/>
      </border>
    </odxf>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901" sId="1" odxf="1" s="1" dxf="1">
    <nc r="U167">
      <f>SUM(V167:AI167)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16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16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2" sId="1" odxf="1" s="1" dxf="1">
    <nc r="U168">
      <f>SUM(V168:AI168)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6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3" sId="1" odxf="1" s="1" dxf="1">
    <nc r="U169">
      <f>SUM(V169:AI169)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4" sId="1" odxf="1" s="1" dxf="1">
    <nc r="U170">
      <f>SUM(V170:AI170)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5" sId="1" odxf="1" s="1" dxf="1">
    <nc r="U171">
      <f>SUM(V171:AI171)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6" sId="1" odxf="1" s="1" dxf="1">
    <nc r="U172">
      <f>SUM(V172:AI172)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7" sId="1" odxf="1" s="1" dxf="1">
    <nc r="U173">
      <f>SUM(V173:AI173)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8" sId="1" odxf="1" s="1" dxf="1">
    <nc r="U174">
      <f>SUM(V174:AI174)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09" sId="1" odxf="1" s="1" dxf="1">
    <nc r="U175">
      <f>SUM(V175:AI175)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0" sId="1" odxf="1" s="1" dxf="1">
    <nc r="U176">
      <f>SUM(V176:AI176)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7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1" sId="1" odxf="1" s="1" dxf="1">
    <nc r="U177">
      <f>SUM(V177:AI177)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12" sId="1" odxf="1" dxf="1">
    <nc r="T178">
      <f>SUM(T179:T179)</f>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13" sId="1" odxf="1" s="1" dxf="1">
    <nc r="U178">
      <f>SUM(U179:U181)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17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17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4" sId="1" odxf="1" s="1" dxf="1">
    <nc r="U179">
      <f>SUM(V179:AI179)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5" sId="1" odxf="1" s="1" dxf="1">
    <nc r="U180">
      <f>SUM(V180:AI180)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6" sId="1" odxf="1" s="1" dxf="1">
    <nc r="U181">
      <f>SUM(V181:AI181)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17" sId="1" odxf="1" dxf="1">
    <nc r="T182">
      <v>0</v>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18" sId="1" odxf="1" s="1" dxf="1">
    <nc r="U182">
      <f>SUM(V182:AI182)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18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18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19" sId="1" odxf="1" s="1" dxf="1">
    <nc r="U183">
      <f>SUM(V183:AI183)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20" sId="1" odxf="1" dxf="1">
    <nc r="T184">
      <v>0</v>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21" sId="1" odxf="1" s="1" dxf="1">
    <nc r="U184">
      <f>SUM(V184:AI184)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18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18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2" sId="1" odxf="1" s="1" dxf="1">
    <nc r="U185">
      <f>SUM(V185:AI185)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3" sId="1" odxf="1" s="1" dxf="1">
    <nc r="U186">
      <f>SUM(V186:AI186)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4" sId="1" odxf="1" s="1" dxf="1">
    <nc r="U187">
      <f>SUM(V187:AI187)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5" sId="1" odxf="1" s="1" dxf="1">
    <nc r="U188">
      <f>SUM(V188:AI188)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8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6" sId="1" odxf="1" s="1" dxf="1">
    <nc r="U189">
      <f>SUM(V189:AI189)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7" sId="1" odxf="1" s="1" dxf="1">
    <nc r="U190">
      <f>SUM(V190:AI190)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8" sId="1" odxf="1" s="1" dxf="1">
    <nc r="U191">
      <f>SUM(V191:AI191)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29" sId="1" odxf="1" s="1" dxf="1">
    <nc r="U192">
      <f>SUM(V192:AI192)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30" sId="1" odxf="1" dxf="1">
    <nc r="T193">
      <v>0</v>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31" sId="1" odxf="1" s="1" dxf="1">
    <nc r="U193">
      <f>SUM(V193:AI193)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W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X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Y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Z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A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B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C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D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E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F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G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H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AI19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19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2" sId="1" odxf="1" s="1" dxf="1">
    <nc r="U194">
      <f>SUM(V194:AI194)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3" sId="1" odxf="1" s="1" dxf="1">
    <nc r="U195">
      <f>SUM(V195:AI195)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4" sId="1" odxf="1" s="1" dxf="1">
    <nc r="U196">
      <f>SUM(V196:AI196)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5" sId="1" odxf="1" s="1" dxf="1">
    <nc r="U197">
      <f>SUM(V197:AI197)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6" sId="1" odxf="1" s="1" dxf="1">
    <nc r="U198">
      <f>SUM(V198:AI198)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19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7" sId="1" odxf="1" s="1" dxf="1">
    <nc r="U199">
      <f>SUM(V199:AI199)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8" sId="1" odxf="1" s="1" dxf="1">
    <nc r="U200">
      <f>SUM(V200:AI200)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39" sId="1" odxf="1" s="1" dxf="1">
    <nc r="U201">
      <f>SUM(V201:AI201)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0" sId="1" odxf="1" s="1" dxf="1">
    <nc r="U202">
      <f>SUM(V202:AI202)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1" sId="1" odxf="1" s="1" dxf="1">
    <nc r="U203">
      <f>SUM(V203:AI203)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2" sId="1" odxf="1" s="1" dxf="1">
    <nc r="U204">
      <f>SUM(V204:AI204)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3" sId="1" odxf="1" s="1" dxf="1">
    <nc r="U205">
      <f>SUM(V205:AI205)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4" sId="1" odxf="1" s="1" dxf="1">
    <nc r="U206">
      <f>SUM(V206:AI206)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5" sId="1" odxf="1" s="1" dxf="1">
    <nc r="U207">
      <f>SUM(V207:AI207)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6" sId="1" odxf="1" s="1" dxf="1">
    <nc r="U208">
      <f>SUM(V208:AI208)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0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7" sId="1" odxf="1" s="1" dxf="1">
    <nc r="U209">
      <f>SUM(V209:AI209)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8" sId="1" odxf="1" s="1" dxf="1">
    <nc r="U210">
      <f>SUM(V210:AI210)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49" sId="1" odxf="1" s="1" dxf="1">
    <nc r="U211">
      <f>SUM(V211:AI211)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0" sId="1" odxf="1" s="1" dxf="1">
    <nc r="U212">
      <f>SUM(V212:AI212)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1" sId="1" odxf="1" s="1" dxf="1">
    <nc r="U213">
      <f>SUM(V213:AI213)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2" sId="1" odxf="1" s="1" dxf="1">
    <nc r="U214">
      <f>SUM(V214:AI214)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3" sId="1" odxf="1" s="1" dxf="1">
    <nc r="U215">
      <f>SUM(V215:AI215)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4" sId="1" odxf="1" s="1" dxf="1">
    <nc r="U216">
      <f>SUM(V216:AI216)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5" sId="1" odxf="1" s="1" dxf="1">
    <nc r="U217">
      <f>SUM(V217:AI217)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6" sId="1" odxf="1" s="1" dxf="1">
    <nc r="U218">
      <f>SUM(V218:AI218)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1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7" sId="1" odxf="1" s="1" dxf="1">
    <nc r="U219">
      <f>SUM(V219:AI219)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8" sId="1" odxf="1" s="1" dxf="1">
    <nc r="U220">
      <f>SUM(V220:AI220)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59" sId="1" odxf="1" s="1" dxf="1">
    <nc r="U221">
      <f>SUM(V221:AI221)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0" sId="1" odxf="1" s="1" dxf="1">
    <nc r="U222">
      <f>SUM(V222:AI222)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1" sId="1" odxf="1" s="1" dxf="1">
    <nc r="U223">
      <f>SUM(V223:AI223)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2" sId="1" odxf="1" s="1" dxf="1">
    <nc r="U224">
      <f>SUM(V224:AI224)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3" sId="1" odxf="1" s="1" dxf="1">
    <nc r="U225">
      <f>SUM(V225:AI225)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4" sId="1" odxf="1" s="1" dxf="1">
    <nc r="U226">
      <f>SUM(V226:AI226)</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5" sId="1" odxf="1" s="1" dxf="1">
    <nc r="U227">
      <f>SUM(V227:AI227)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6" sId="1" odxf="1" s="1" dxf="1">
    <nc r="U228">
      <f>SUM(V228:AI228)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2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7" sId="1" odxf="1" s="1" dxf="1">
    <nc r="U229">
      <f>SUM(V229:AI229)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8" sId="1" odxf="1" s="1" dxf="1">
    <nc r="U230">
      <f>SUM(V230:AI230)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69" sId="1" odxf="1" s="1" dxf="1">
    <nc r="U231">
      <f>SUM(V231:AI231)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70" sId="1" odxf="1" s="1" dxf="1">
    <nc r="U232">
      <f>SUM(V232:AI232)</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71" sId="1" odxf="1" s="1" dxf="1">
    <nc r="U233">
      <f>SUM(V233:AI233)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72" sId="1" odxf="1" s="1" dxf="1">
    <nc r="U234">
      <f>SUM(V234:AI234)</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973" sId="1" odxf="1" s="1" dxf="1">
    <nc r="U235">
      <f>SUM(V235:AI235)</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V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74" sId="1" odxf="1" dxf="1">
    <nc r="T236">
      <v>0</v>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75" sId="1" odxf="1" s="1" dxf="1">
    <nc r="U236">
      <f>SUM(U237:U237)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76" sId="1" odxf="1" s="1" dxf="1">
    <nc r="V236">
      <f>SUM(V237:V237)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77" sId="1" odxf="1" s="1" dxf="1">
    <nc r="W236">
      <f>SUM(W237:W237)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78" sId="1" odxf="1" s="1" dxf="1">
    <nc r="X236">
      <f>SUM(X237:X237)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79" sId="1" odxf="1" s="1" dxf="1">
    <nc r="Y236">
      <f>SUM(Y237:Y237)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0" sId="1" odxf="1" s="1" dxf="1">
    <nc r="Z236">
      <f>SUM(Z237:Z237)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1" sId="1" odxf="1" s="1" dxf="1">
    <nc r="AA236">
      <f>SUM(AA237:AA237)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2" sId="1" odxf="1" s="1" dxf="1">
    <nc r="AB236">
      <f>SUM(AB237:AB237)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3" sId="1" odxf="1" s="1" dxf="1">
    <nc r="AC236">
      <f>SUM(AC237:AC237)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4" sId="1" odxf="1" s="1" dxf="1">
    <nc r="AD236">
      <f>SUM(AD237:AD237)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5" sId="1" odxf="1" s="1" dxf="1">
    <nc r="AE236">
      <f>SUM(AE237:AE237)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6" sId="1" odxf="1" s="1" dxf="1">
    <nc r="AF236">
      <f>SUM(AF237:AF237)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7" sId="1" odxf="1" s="1" dxf="1">
    <nc r="AG236">
      <f>SUM(AG237:AG237)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8" sId="1" odxf="1" s="1" dxf="1">
    <nc r="AH236">
      <f>SUM(AH237:AH237)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89" sId="1" odxf="1" s="1" dxf="1">
    <nc r="AI236">
      <f>SUM(AI237:AI237)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T23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3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3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3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4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990" sId="1" odxf="1" dxf="1">
    <nc r="T241">
      <v>0</v>
    </nc>
    <odxf>
      <font>
        <b val="0"/>
        <name val="GHEA Grapalat"/>
        <scheme val="none"/>
      </font>
      <alignment horizontal="general" vertical="bottom" readingOrder="0"/>
      <border outline="0">
        <right/>
        <top/>
        <bottom/>
      </border>
    </odxf>
    <ndxf>
      <font>
        <b/>
        <name val="GHEA Grapalat"/>
        <scheme val="none"/>
      </font>
      <alignment horizontal="center" vertical="center" readingOrder="0"/>
      <border outline="0">
        <right style="thin">
          <color indexed="64"/>
        </right>
        <top style="thin">
          <color indexed="64"/>
        </top>
        <bottom style="thin">
          <color indexed="64"/>
        </bottom>
      </border>
    </ndxf>
  </rcc>
  <rcc rId="991" sId="1" odxf="1" s="1" dxf="1">
    <nc r="U241">
      <f>SUM(V241:AI241)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2" sId="1" odxf="1" s="1" dxf="1">
    <nc r="V241">
      <f>V242+V243+V244+V245+V246+V247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3" sId="1" odxf="1" s="1" dxf="1">
    <nc r="W241">
      <f>W242+W243+W244+W245+W246+W247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4" sId="1" odxf="1" s="1" dxf="1">
    <nc r="X241">
      <f>X242+X243+X244+X245+X246+X247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5" sId="1" odxf="1" s="1" dxf="1">
    <nc r="Y241">
      <f>Y242+Y243+Y244+Y245+Y246+Y247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6" sId="1" odxf="1" s="1" dxf="1">
    <nc r="Z241">
      <f>Z242+Z243+Z244+Z245+Z246+Z247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7" sId="1" odxf="1" s="1" dxf="1">
    <nc r="AA241">
      <f>AA242+AA243+AA244+AA245+AA246+AA247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8" sId="1" odxf="1" s="1" dxf="1">
    <nc r="AB241">
      <f>AB242+AB243+AB244+AB245+AB246+AB247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999" sId="1" odxf="1" s="1" dxf="1">
    <nc r="AC241">
      <f>AC242+AC243+AC244+AC245+AC246+AC247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0" sId="1" odxf="1" s="1" dxf="1">
    <nc r="AD241">
      <f>AD242+AD243+AD244+AD245+AD246+AD247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1" sId="1" odxf="1" s="1" dxf="1">
    <nc r="AE241">
      <f>AE242+AE243+AE244+AE245+AE246+AE247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2" sId="1" odxf="1" s="1" dxf="1">
    <nc r="AF241">
      <f>AF242+AF243+AF244+AF245+AF246+AF247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3" sId="1" odxf="1" s="1" dxf="1">
    <nc r="AG241">
      <f>AG242+AG243+AG244+AG245+AG246+AG247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4" sId="1" odxf="1" s="1" dxf="1">
    <nc r="AH241">
      <f>AH242+AH243+AH244+AH245+AH246+AH247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5" sId="1" odxf="1" s="1" dxf="1">
    <nc r="AI241">
      <f>AI242+AI243+AI244+AI245+AI246+AI247</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T24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4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4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4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4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46"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4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4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1006" sId="1" odxf="1" s="1" dxf="1">
    <nc r="U248">
      <f>SUM(V248:AI248)</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7" sId="1" odxf="1" s="1" dxf="1">
    <nc r="V248">
      <f>SUM(V249)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8" sId="1" odxf="1" s="1" dxf="1">
    <nc r="W248">
      <f>SUM(W249)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09" sId="1" odxf="1" s="1" dxf="1">
    <nc r="X248">
      <f>SUM(X249)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0" sId="1" odxf="1" s="1" dxf="1">
    <nc r="Y248">
      <f>SUM(Y249)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1" sId="1" odxf="1" s="1" dxf="1">
    <nc r="Z248">
      <f>SUM(Z249)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2" sId="1" odxf="1" s="1" dxf="1">
    <nc r="AA248">
      <f>SUM(AA249)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3" sId="1" odxf="1" s="1" dxf="1">
    <nc r="AB248">
      <f>SUM(AB249)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4" sId="1" odxf="1" s="1" dxf="1">
    <nc r="AC248">
      <f>SUM(AC249)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5" sId="1" odxf="1" s="1" dxf="1">
    <nc r="AD248">
      <f>SUM(AD249)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6" sId="1" odxf="1" s="1" dxf="1">
    <nc r="AE248">
      <f>SUM(AE249)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7" sId="1" odxf="1" s="1" dxf="1">
    <nc r="AF248">
      <f>SUM(AF249)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8" sId="1" odxf="1" s="1" dxf="1">
    <nc r="AG248">
      <f>SUM(AG249)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19" sId="1" odxf="1" s="1" dxf="1">
    <nc r="AH248">
      <f>SUM(AH249)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20" sId="1" odxf="1" s="1" dxf="1">
    <nc r="AI248">
      <f>SUM(AI249)</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T2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4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5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1021" sId="1" odxf="1" s="1" dxf="1">
    <nc r="U250">
      <f>SUM(V250:AI250)</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1022" sId="1" odxf="1" s="1" dxf="1">
    <nc r="V250">
      <f>SUM(V251)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3" sId="1" odxf="1" s="1" dxf="1">
    <nc r="W250">
      <f>SUM(W251)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4" sId="1" odxf="1" s="1" dxf="1">
    <nc r="X250">
      <f>SUM(X251)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5" sId="1" odxf="1" s="1" dxf="1">
    <nc r="Y250">
      <f>SUM(Y251)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6" sId="1" odxf="1" s="1" dxf="1">
    <nc r="Z250">
      <f>SUM(Z251)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7" sId="1" odxf="1" s="1" dxf="1">
    <nc r="AA250">
      <f>SUM(AA251)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8" sId="1" odxf="1" s="1" dxf="1">
    <nc r="AB250">
      <f>SUM(AB251)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29" sId="1" odxf="1" s="1" dxf="1">
    <nc r="AC250">
      <f>SUM(AC251)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0" sId="1" odxf="1" s="1" dxf="1">
    <nc r="AD250">
      <f>SUM(AD251)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1" sId="1" odxf="1" s="1" dxf="1">
    <nc r="AE250">
      <f>SUM(AE251)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2" sId="1" odxf="1" s="1" dxf="1">
    <nc r="AF250">
      <f>SUM(AF251)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3" sId="1" odxf="1" s="1" dxf="1">
    <nc r="AG250">
      <f>SUM(AG251)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4" sId="1" odxf="1" s="1" dxf="1">
    <nc r="AH250">
      <f>SUM(AH251)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1035" sId="1" odxf="1" s="1" dxf="1">
    <nc r="AI250">
      <f>SUM(AI251)</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T25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5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5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U25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V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W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X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5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1036" sId="1" odxf="1" s="1" dxf="1">
    <nc r="U253">
      <f>SUM(V253:AI253)</f>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V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1037" sId="1" odxf="1" s="1" dxf="1" numFmtId="34">
    <nc r="W253">
      <v>82</v>
    </nc>
    <odxf>
      <font>
        <b val="0"/>
        <i val="0"/>
        <strike val="0"/>
        <condense val="0"/>
        <extend val="0"/>
        <outline val="0"/>
        <shadow val="0"/>
        <u val="none"/>
        <vertAlign val="baseline"/>
        <sz val="10"/>
        <color auto="1"/>
        <name val="GHEA Grapalat"/>
        <scheme val="none"/>
      </font>
      <numFmt numFmtId="0" formatCode="General"/>
      <fill>
        <patternFill patternType="none">
          <fgColor indexed="64"/>
          <bgColor indexed="65"/>
        </patternFill>
      </fill>
    </odxf>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X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Y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Z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A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B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C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D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E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F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G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H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AI2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1038" sId="1">
    <oc r="D8" t="inlineStr">
      <is>
        <r>
          <t xml:space="preserve">ՀՀ կրթության, գիտության, մշակույթի և սպորտի նախարարություն 
</t>
        </r>
        <r>
          <rPr>
            <sz val="10"/>
            <rFont val="GHEA Grapalat"/>
            <family val="3"/>
          </rPr>
          <t>ՀՀ գիտությունների ազգային ակադեմիայի «Ա.Թախտաջյանի անվան բուսաբանության ինստիտուտ» ՊՈԱԿ-ին հատկացվող ֆինանսական միջոցները 212,703.0 հազար դրամով ավելացնելուն ՀՀ կրթության, գիտության, մշակույթի և սպորտի նախարարությունը չի առարկում, եթե լրացուցիչ հատկացումն իրականացվելու է հավելյալ միջոցներ ներգրավելու հաշվին: 
Միաժամանակ հայտնում եմ, որ ՀՀ գիտությունների ազգային ակադեմիայի «Ա.Թախտաջյանի անվան բուսաբանության ինստիտուտ» ՊՈԱԿ-ում նախատեսվում է իրականացնել «Հիշատակի պուրակ» նախագիծը, իսկ հավելյալ միջոցների ներգրավումը նախատեսվելու է այգու մնացյալ մասի պատշաճ խնամքն ու այգու ամբողջական պահպանությունը կազմակերպելու համար: Այս մասով հիմնավորումը և համապատասխան հաշվարկները կներկայացվեն լրացուցիչ:</t>
        </r>
      </is>
    </oc>
    <nc r="D8"/>
  </rcc>
  <rcc rId="1039" sId="1">
    <oc r="E8"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8"/>
  </rcc>
  <rcc rId="1040" sId="1">
    <oc r="B9" t="inlineStr">
      <is>
        <t xml:space="preserve"> ՀՀ Ազգային Ժողովի պատգամավոր  Զարուհի Բաթոյան</t>
      </is>
    </oc>
    <nc r="B9"/>
  </rcc>
  <rcc rId="1041" sId="1">
    <oc r="C9" t="inlineStr">
      <is>
        <t>Աշխատանքի և սոցիալական հարցերի նախարարության բյուջետային հայտում ներկայացված տնային պայմաններում խնամք ստացողների արդյունքային ցուցանիշները, այն է խնամվողների թիվը պահպանել նույնությամբ, ինչ 2021-ի փաստացի ցուցանիշներն են (ծրագրի ղասիչ' 1032, Միջոցառման դասիչ' 11002' Տարեց և (կամ) հաշմանդամություն ունեցող անձանց տնային պայմաններում խնամքի ծառայություններ):</t>
      </is>
    </oc>
    <nc r="C9"/>
  </rcc>
  <rcc rId="1042" sId="1">
    <oc r="D9" t="inlineStr">
      <is>
        <r>
          <rPr>
            <b/>
            <sz val="10"/>
            <rFont val="GHEA Grapalat"/>
            <family val="3"/>
          </rPr>
          <t>ՀՀ աշխատանքի և սոցիալական հարցերի նախարարություն</t>
        </r>
        <r>
          <rPr>
            <sz val="10"/>
            <rFont val="GHEA Grapalat"/>
            <family val="3"/>
          </rPr>
          <t xml:space="preserve">
Առաջարկությունը չի ընդունվել հետևյալ բացատրությամբ. 
2021 թվականին շահառուների փաստացի միջին թիվը կազմել է 2083 անձ, որոնց մեջ գերակշիռ թիվ են կազմել «Գ» (մասնակի խնամքի կարիք ունեցող անձ) խմբի շահառուները՝ շուրջ 600 անձ։ Միաժամանակ, 2022 թվականին 9 ամսվա ընթացքում սպասարկվել է 1810 անձ։
ՀՀ կառավարությունը 2022 թվականին ընդունել է (https://www.e-gov.am/sessions/ 33 հարց) նոր չափորոշիչներ, որոնցով խնամք է հատկացվում միայն «Ա» (մշտական խնամքի կարիք ունեցող անձ) և «Բ» (պարբերական խնամքի կարիք ունեցող անձ) խմբի շահառուներին։ Նույն որոշմամբ էլ հաստատված է ծառայությունների մատուցման հաճախականությունը, սպասարկող անձնակազմի քանակը։ Ըստ այդմ, 1250 շահառուի (որը բխում է ուսումնասիրությամբ հաստատված իրական թվից) խնամք մատուցելու համար հաստատվել է համապատասխան ֆինանսական չափաքանակ՝ 230,817.3 հազ. դրամ։</t>
        </r>
      </is>
    </oc>
    <nc r="D9"/>
  </rcc>
  <rcc rId="1043" sId="1">
    <oc r="E9" t="inlineStr">
      <is>
        <t>Բարձրացված հարցի վերաբերյալ կարևորում ենք լիազոր մարմնի դիրքորոշումը:</t>
      </is>
    </oc>
    <nc r="E9"/>
  </rcc>
  <rcc rId="1044" sId="1">
    <oc r="B10" t="inlineStr">
      <is>
        <t xml:space="preserve"> ՀՀ Ազգային Ժողովի պատգամավոր  Զարուհի Բաթոյան</t>
      </is>
    </oc>
    <nc r="B10"/>
  </rcc>
  <rcc rId="1045" sId="1">
    <oc r="C10" t="inlineStr">
      <is>
        <t>ՀՀ առողջապահության նախարարության բյուջետային հայտում ներառել համապատասխան ֆինանսական միջոցներ «էնբրել/էտաներցեպտ/» դեղը պետության կողմից կենտրոնացված կարգով ձեռք բերելու և Յուվինիլ իդիոպատիկ արթրիտ ունեցող մինչև 18 տարեկան հիվանդներին անվճար հատկացնելու համար:</t>
      </is>
    </oc>
    <nc r="C10"/>
  </rcc>
  <rcc rId="1046" sId="1">
    <oc r="D10" t="inlineStr">
      <is>
        <r>
          <t xml:space="preserve">ՀՀ առողջապահության նախարարություն  </t>
        </r>
        <r>
          <rPr>
            <sz val="10"/>
            <rFont val="GHEA Grapalat"/>
            <family val="3"/>
          </rPr>
          <t xml:space="preserve">           
«Յուվենիլ արթրիտ» հիվանդությունն ընդգրկված չէ ՀՀ կառավարության 2019 թվականի մայիսի 30-ի N 642-Ն որոշման այն հիվանդությունների ցանկում, որոնց առկայության դեպքում ամբուլատոր-պոլիկլինիկական, դիսպանսերային և հիվանդանոցային բժշկական  հաստատությունների միջոցով դեղերը հիվանդներին տրվում են անվճար:  
Հայտնում եմ, որ «Յուվենիլ արթրիտ» հիվանդությունը վերոգրյալ կառավարության որոշման հիվանդությունների ցանկում ընդգրկելու վերաբերյալ հնարավորությունները ուսումնասիրվել են Առողջապահության նախարարությունում, կազմակերպվել են մասնագիտական հանդիպում-քննարկումներ, վերլուծություններ: 
Տեղեկացնում եմ, որ հավելյալ ֆինանսական միջոցների առկայության դեպքում` Առողջապահության նախարարության կողմից կիրականացվի «Յուվենիլ արթրիտ» հիվանդության բուժման համար նախատեսված դեղերի կենտրոնացված կարգով ձեռքբերում:</t>
        </r>
      </is>
    </oc>
    <nc r="D10"/>
  </rcc>
  <rcc rId="1047" sId="1">
    <oc r="E10" t="inlineStr">
      <is>
        <t>Առաջարկությունը ընդունելի կլինի ՀՀ 2023 թվականի պետական բյուջեի եկամուտների բավարար չափով հավաքագրման դեպքում:</t>
      </is>
    </oc>
    <nc r="E10"/>
  </rcc>
  <rcc rId="1048" sId="1">
    <oc r="B11" t="inlineStr">
      <is>
        <t xml:space="preserve"> ՀՀ Ազգային Ժողովի պատգամավոր Գևորգ Պապոյան</t>
      </is>
    </oc>
    <nc r="B11"/>
  </rcc>
  <rcc rId="1049" sId="1">
    <oc r="C11" t="inlineStr">
      <is>
        <t>ՀՀ  կրթության, գիտության, մշակույթի և սպորտի նախարարության 1046 ծրագրի 12010 «Մոդուլային» տիպի մանկապարտեզների շենքային ապահովում» միջոցառման շրջանակներում նախատեսել շուրջ 550 մլն դրամ՝ Աշտարակ համայնքի Ագարակ բնակավայրի մոդուլային տիպի, շուրջ 144 տեղ հզորությամբ, մսուր-մանկապարտեզի կառուցման համար։</t>
      </is>
    </oc>
    <nc r="C11"/>
  </rcc>
  <rcc rId="1050" sId="1">
    <oc r="D11"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is>
    </oc>
    <nc r="D11"/>
  </rcc>
  <rcc rId="1051" sId="1">
    <oc r="E11"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 Միաժամանակ ՀՀ կրթության, գիտության, մշակույթի և սպորտի նախարարության կողմից ներկայումս իրականացվում են կրթական հաստատությունների քարտեզագրման աշխատանքներ, որոնց աշխատանքների ավարտից հետո վերջինս հնարավոր է դպրոցի աշխատանքները դիտարկի առաջնահերթություն և անդրադառնա նշված հարցին:</t>
      </is>
    </oc>
    <nc r="E11"/>
  </rcc>
  <rcc rId="1052" sId="1">
    <oc r="B12" t="inlineStr">
      <is>
        <t xml:space="preserve"> ՀՀ Ազգային Ժողովի պատգամավոր Գևորգ Պապոյան</t>
      </is>
    </oc>
    <nc r="B12"/>
  </rcc>
  <rcc rId="1053" sId="1">
    <oc r="C12" t="inlineStr">
      <is>
        <t>ՀՀ  կրթության, գիտության, մշակույթի և սպորտի նախարարության 1168 ծրագրի 32001 «Ներդրումներ թատրոնների շենքերի կապիտալ վերանորոգման համար» միջոցառման շրջանակներում նախատեսել շուրջ 5․5 մլն դրամ՝ «Մետրո» թատրոնի վերանորոգման համար։</t>
      </is>
    </oc>
    <nc r="C12"/>
  </rcc>
  <rcc rId="1054" sId="1">
    <oc r="D12"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is>
    </oc>
    <nc r="D12"/>
  </rcc>
  <rcc rId="1055" sId="1">
    <oc r="E12"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12"/>
  </rcc>
  <rcc rId="1056" sId="1">
    <oc r="B13" t="inlineStr">
      <is>
        <t xml:space="preserve"> ՀՀ Ազգային Ժողովի պատգամավոր Գևորգ Պապոյան</t>
      </is>
    </oc>
    <nc r="B13"/>
  </rcc>
  <rcc rId="1057" sId="1">
    <oc r="C13" t="inlineStr">
      <is>
        <t>ՀՀ կրթության, գիտության, մշակույթի և սպորտի նախարարության 1168՝ «Արվեստների զարգացում» ծրագրի շրջանակներում նախատեսել շուրջ 33․3 մլն դրամ՝ «Մետրո» թատրոնի լուսային սարքավորումների վերազինման համար։</t>
      </is>
    </oc>
    <nc r="C13"/>
  </rcc>
  <rcc rId="1058" sId="1">
    <oc r="D13" t="inlineStr">
      <is>
        <r>
          <rPr>
            <b/>
            <sz val="10"/>
            <rFont val="GHEA Grapalat"/>
            <family val="3"/>
          </rPr>
          <t>ՀՀ կրթության, գիտության, մշակույթի և սպորտի նախարարություն</t>
        </r>
        <r>
          <rPr>
            <sz val="10"/>
            <rFont val="GHEA Grapalat"/>
            <family val="3"/>
          </rPr>
          <t xml:space="preserve">
Առաջարկն ընդունելու և բյուջետավորելու համար անհրաժեշտ է ներկայացնել ծախսերի նախահաշիվ՝ գնային հարցումներով, բացի այդ հարկ է նշել, որ «Գեղագիտության ազգային կենտրոն» ՓԲԸ-ն  (որի կազմում գործում է  «Մետրո» թատրոնը), ԿԳՄՍ նախարարություն նշվածի մասով որևիցե հայտ չի ներկայացրել:</t>
        </r>
      </is>
    </oc>
    <nc r="D13"/>
  </rcc>
  <rcc rId="1059" sId="1">
    <oc r="E13" t="inlineStr">
      <is>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is>
    </oc>
    <nc r="E13"/>
  </rcc>
  <rcc rId="1060" sId="1">
    <oc r="B14" t="inlineStr">
      <is>
        <t xml:space="preserve"> ՀՀ Ազգային Ժողովի պատգամավոր Գևորգ Պապոյան</t>
      </is>
    </oc>
    <nc r="B14"/>
  </rcc>
  <rcc rId="1061" sId="1">
    <oc r="C14" t="inlineStr">
      <is>
        <t>ՀՀ տարածքային կառավարման և ենթակառուցվածքների նախարարության 1189՝       Դպրոցների սեյսմիկ անվտանգության մակարդակի բարձրացման, ինչպես նաև  ՀՀ  կրթության, գիտության, մշակույթի և սպորտի նախարարության 1183 «Ապահով դպրոց» ծրագրերի շրջանակներում նախատեսել շուրջ 800 մլն դրամ՝ Արարատի մարզի Վեդու թիվ 1 հիմնական դպրոցի մասնաշենքերի ամրացման շինարարական, շինարարական ստանդարտների արդիականացման, հարդարման և ինժեներական ցանցերի փոխարինման աշխատանքներ իրականացնելու նպատակով։</t>
      </is>
    </oc>
    <nc r="C14"/>
  </rcc>
  <rcc rId="1062" sId="1">
    <oc r="D14"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r>
        <r>
          <rPr>
            <b/>
            <sz val="10"/>
            <rFont val="GHEA Grapalat"/>
            <family val="3"/>
          </rPr>
          <t>ՀՀ տարածքային կառավարման և ենթակառուցվածքների նախարարություն</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Արարատի մարզի Վեդու թիվ 1 հիմնական դպրոցը այդ ցանկի մեջ չի մտնում։ Ոստի այդ դպրոցի շենքի ամրացման աշխատանքները ներառված չեն 2023թ պետբյուջեում 1189 ծրագրի շրջանակներում։ Ինչպես նշված է ՀՀ տարածքային կառավարման և զարգացման նախարարի 29.01.2019թ N 01/18/525-19 նամակում, այս հարցը հնարավոր է քննարկել ծրագրում տնտեսված կամ լրացուցիչ գումարների առկայության դեպքում, որոնք այս պահի դրությամբ բացակայում են։</t>
        </r>
      </is>
    </oc>
    <nc r="D14"/>
  </rcc>
  <rcc rId="1063" sId="1">
    <oc r="E14"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14"/>
  </rcc>
  <rcc rId="1064" sId="1">
    <oc r="B15" t="inlineStr">
      <is>
        <t xml:space="preserve"> ՀՀ Ազգային Ժողովի պատգամավոր Գևորգ Պապոյան</t>
      </is>
    </oc>
    <nc r="B15"/>
  </rcc>
  <rcc rId="1065" sId="1">
    <oc r="C15" t="inlineStr">
      <is>
        <t>ՀՀ տարածքային կառավարման և ենթակառուցվածքների նախարարության 1049 «Ճանապարհային ցանցի բարելավում» ծրագրի շրջանակներում նախատեսել շուրջ 1 մլրդ դրամ՝ Աշտարակ համայնքի ընդհանուր օգտագործման 20․4 կմ (/Մ-3/ (Աշտարակ)-Փարպի-Ղազարավան՝ 8․4 կմ, (Տ-1-25)-Բազմաղբյուր-Ղազարավան՝ 4 կմ, Կոշ (Տ-1-8)-Վերին Սասունիկ – Ավան՝ 7 կմ, /Հ-20/ (Ագարակ)-/Հ-86/ (Աղձք)՝ 1 կմ) երկարությամբ մարզային (տեղական) նշանակության ավտոմոբիլային ճանապարհների հիմնանորոգման աշխատանքների իրականացման համար։</t>
      </is>
    </oc>
    <nc r="C15"/>
  </rcc>
  <rcc rId="1066" sId="1">
    <oc r="D15" t="inlineStr">
      <is>
        <r>
          <rPr>
            <b/>
            <sz val="10"/>
            <rFont val="GHEA Grapalat"/>
            <family val="3"/>
          </rPr>
          <t>ՀՀ տարածքային կառավարման և ենթակառուցվածքների նախարարություն</t>
        </r>
        <r>
          <rPr>
            <sz val="10"/>
            <rFont val="GHEA Grapalat"/>
            <family val="3"/>
          </rPr>
          <t xml:space="preserve">
2023 թվականի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թվականին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r>
      </is>
    </oc>
    <nc r="D15"/>
  </rcc>
  <rcc rId="1067" sId="1">
    <oc r="E15" t="inlineStr">
      <is>
        <t>Նկատի ունենալով, որ համաձայն ՀՀ տարածքային կառավարման և ենթակառուցվածքների նախարարության դիրքորոշման նշված ճանապարհահատվածները չեն ներառվել 2023 թվականին հիմնանորոգման ենթակա ճանապարհահատվածների ցանկում, ուստի վերջիններիս   հիմնանորոգման հարցին հնարավոր կլինի անդրադառնալ առաջիկա տարիների բյուջետային գործընթացի շրջանակներում:</t>
      </is>
    </oc>
    <nc r="E15"/>
  </rcc>
  <rcc rId="1068" sId="1">
    <oc r="B16" t="inlineStr">
      <is>
        <t xml:space="preserve"> ՀՀ Ազգային Ժողովի պատգամավոր Գևորգ Պապոյան</t>
      </is>
    </oc>
    <nc r="B16"/>
  </rcc>
  <rcc rId="1069" sId="1">
    <oc r="C16" t="inlineStr">
      <is>
        <t>Հաշվի առնելով ՀՀ Կառավարության թվային օրակարգը և թվային ծառայությունների ծավալների կտրուկ աճը՝ առաջարկում եմ 50 %-ով  կրճատել ՀՀ 2023 թվականի պետական բյուջեի նախագծի համապատասխան բյուջետային ծրագրերով ՀՀ պետական մարմինների կողմից թղթային ծանուցումների վրա կատարվող ծախսերը։</t>
      </is>
    </oc>
    <nc r="C16"/>
  </rcc>
  <rcc rId="1070" sId="1">
    <oc r="E16" t="inlineStr">
      <is>
        <t xml:space="preserve">
Թղթային ծանուցումների համար վճարվող ծախսերի կրճատման և Էլեկտրոնային ծանուցման ձևաչափին անցում կատարելու հարցը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t>
      </is>
    </oc>
    <nc r="E16"/>
  </rcc>
  <rcc rId="1071" sId="1">
    <oc r="B17" t="inlineStr">
      <is>
        <t xml:space="preserve"> ՀՀ Ազգային Ժողովի «Հայաստան» խմբակցության պատգամավոր Զեմֆիրա Միրզոևա </t>
      </is>
    </oc>
    <nc r="B17"/>
  </rcc>
  <rcc rId="1072" sId="1">
    <oc r="C17" t="inlineStr">
      <is>
        <t>Առաջարկում եմ հատկացնել ֆինանսական միջոցներ ՀՀ Արարատի մարզի Վերին Դվինի միջնակարգ դպրոցի նոր մասնաշենքի կառուցման, ինչպես նաև արդեն գործող մասնաշենքի վերանորոգման և ներքին հարդարանքի նպատակով:</t>
      </is>
    </oc>
    <nc r="C17"/>
  </rcc>
  <rcc rId="1073" sId="1">
    <oc r="D17" t="inlineStr">
      <is>
        <r>
          <rPr>
            <b/>
            <sz val="10"/>
            <rFont val="GHEA Grapalat"/>
            <family val="3"/>
          </rPr>
          <t>ՀՀ կրթության, գիտության, մշակույթի և սպորտի նախարարություն</t>
        </r>
        <r>
          <rPr>
            <sz val="10"/>
            <rFont val="GHEA Grapalat"/>
            <family val="3"/>
          </rPr>
          <t xml:space="preserve">
Որևիցե կապիտալ բնույթի ծախս պետական բյուջեով նախատեսելու համար անհրաժեշտ է օրենսդրությամբ սահմանված կարգով հաստատված նախագծանախահաշվային փաստաթղթերի առկայություն: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r>
      </is>
    </oc>
    <nc r="D17"/>
  </rcc>
  <rcc rId="1074" sId="1">
    <oc r="E1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17"/>
  </rcc>
  <rcc rId="1075" sId="1">
    <oc r="B18" t="inlineStr">
      <is>
        <t xml:space="preserve"> ՀՀ Ազգային Ժողովի պատգամավոր Նարեկ Զեյնալյան</t>
      </is>
    </oc>
    <nc r="B18"/>
  </rcc>
  <rcc rId="1076" sId="1">
    <oc r="C18" t="inlineStr">
      <is>
        <t>«ՀՀ  2023 թվականի պետական բյուջեի մասին» օրենքի նախագծում 1003 ծրագրի 11005 միջոցառում
- Պարզաբանել՝ որոնք են ծխելու դեմ պայքարի համար նախատեսվող 5 միջոցառումները: 
- Հիմնավորել` միջոցառման համար նախատեսված 100 մլն դրամի պահանջը, այն դեպքում, երբ 2021 թվականի կատարողականում իրականացվել է 3 միջոցառում և ծախսվել է 46 մլն դրամ, իսկ 2020թ.-ի նույն 3 միջոցառման համար ծախսվել է 31.5 մլն դրամ:</t>
      </is>
    </oc>
    <nc r="C18"/>
  </rcc>
  <rcc rId="1077" sId="1">
    <oc r="D18" t="inlineStr">
      <is>
        <r>
          <rPr>
            <b/>
            <sz val="10"/>
            <rFont val="GHEA Grapalat"/>
            <family val="3"/>
          </rPr>
          <t>ՀՀ առողջապահության նախարարություն</t>
        </r>
        <r>
          <rPr>
            <sz val="10"/>
            <rFont val="GHEA Grapalat"/>
            <family val="3"/>
          </rPr>
          <t xml:space="preserve">
2019 թվականին «Առողջ ապրելակերպի խթանմանն ու ծխելու դեմ պայքարի միջոցառումներ» միջոցառնամ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
</t>
        </r>
      </is>
    </oc>
    <nc r="D18"/>
  </rcc>
  <rcc rId="1078" sId="1">
    <oc r="E18" t="inlineStr">
      <is>
        <t>Բարձրացված հարցի վերաբերյալ կարևորում ենք լիազոր մարմնի դիրքորոշումը:</t>
      </is>
    </oc>
    <nc r="E18"/>
  </rcc>
  <rcc rId="1079" sId="1">
    <oc r="B19" t="inlineStr">
      <is>
        <t xml:space="preserve"> ՀՀ Ազգային Ժողովի պատգամավոր Նարեկ Զեյնալյան</t>
      </is>
    </oc>
    <nc r="B19"/>
  </rcc>
  <rcc rId="1080" sId="1">
    <oc r="C19" t="inlineStr">
      <is>
        <t>«ՀՀ  2023 թվականի պետական բյուջեի մասին» օրենքի նախագծում 1053 ծրագրի 11001 միջոցառման  բացակայությունը ԱԺ-ում քննարկման ժամանակ, ծրագրի հետաձգումը հիմնավորվել է  միջազգային կառույցների հետ մինչև աշուն նոր պայմանագրերի կնքմամբ:
Հաշվի առնելով սքրինինգային հետազոտությունների կարևորությունը հանրային առողջության և հիվանդությունների վաղ հայտնաբերման համար, 
առաջարկում եմ բյուջեում  ավելացնել միջոցառում՝ անկախ ֆինանսավորման աղբյուրներից:</t>
      </is>
    </oc>
    <nc r="C19"/>
  </rcc>
  <rcc rId="1081" sId="1">
    <oc r="D19" t="inlineStr">
      <is>
        <r>
          <rPr>
            <b/>
            <sz val="10"/>
            <rFont val="GHEA Grapalat"/>
            <family val="3"/>
          </rPr>
          <t>ՀՀ առողջապահության նախարարություն</t>
        </r>
        <r>
          <rPr>
            <sz val="10"/>
            <rFont val="GHEA Grapalat"/>
            <family val="3"/>
          </rPr>
          <t xml:space="preserve"> 
2023 թվականի բյուջեի հայտում ներառված չէ:</t>
        </r>
      </is>
    </oc>
    <nc r="D19"/>
  </rcc>
  <rcc rId="1082" sId="1">
    <oc r="E19" t="inlineStr">
      <is>
        <t>Առաջարկին հնարավոր է անդրադառնալ ՀՀ 2024-2026թթ. բյուջետային գործընթացի ժամանակ, ՀՀ առողջապահության նախարարությանը նախատեսված ընդհանուր հատկացումների շրջանակներում՝ ելնելով ոլորտային և ծախսային առաջնահերթություններից:</t>
      </is>
    </oc>
    <nc r="E19"/>
  </rcc>
  <rcc rId="1083" sId="1">
    <oc r="B20" t="inlineStr">
      <is>
        <t xml:space="preserve"> ՀՀ Ազգային Ժողովի պատգամավոր Նարեկ Զեյնալյան</t>
      </is>
    </oc>
    <nc r="B20"/>
  </rcc>
  <rcc rId="1084" sId="1">
    <oc r="C20" t="inlineStr">
      <is>
        <t>«ՀՀ  2023 թվականի պետական բյուջեի մասին» օրենքի նախագծում 1053 ծրագրի 11004 միջոցառում
-  Առաջարկում եմ՝ արդյունքային ցուցանիշներում ավելացնել տուբերկուլյոզի դեպքերի գնահատված ընդհանուր թիվը, ինչպես նաև ՄԻԱՎ դրական դեպքերի ընդհանուր թիվը՝ նոր տողերով։</t>
      </is>
    </oc>
    <nc r="C20"/>
  </rcc>
  <rcc rId="1085" sId="1">
    <oc r="D20" t="inlineStr">
      <is>
        <r>
          <t xml:space="preserve">ՀՀ առողջապահության նախարարություն
</t>
        </r>
        <r>
          <rPr>
            <sz val="10"/>
            <rFont val="GHEA Grapalat"/>
            <family val="3"/>
          </rPr>
          <t xml:space="preserve">Նոր ավելացված արդյունքային ցուցանիշների մեջ պացիենտների տեսակարար կշիռը արտահայտված է տոկոսով: Ներկայացված առաջարկի հիման վրա ավելացվել է նաև  դեպքերի թվով ցուցանիշ:
</t>
        </r>
        <r>
          <rPr>
            <b/>
            <sz val="10"/>
            <rFont val="GHEA Grapalat"/>
            <family val="3"/>
          </rPr>
          <t xml:space="preserve">
</t>
        </r>
      </is>
    </oc>
    <nc r="D20"/>
  </rcc>
  <rcc rId="1086" sId="1">
    <oc r="E20"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0"/>
  </rcc>
  <rcc rId="1087" sId="1">
    <oc r="B21" t="inlineStr">
      <is>
        <t xml:space="preserve"> ՀՀ Ազգային Ժողովի պատգամավոր Նարեկ Զեյնալյան</t>
      </is>
    </oc>
    <nc r="B21"/>
  </rcc>
  <rcc rId="1088" sId="1">
    <oc r="C21" t="inlineStr">
      <is>
        <t>«ՀՀ  2023 թվականի պետական բյուջեի մասին» օրենքի նախագծում 1053 ծրագրի 11005 միջոցառում 
- Պարզաբանել՝
- Միջոցառման նկարագրության մեջ նշվում է Լոռու մարզում իրականացվող սքրինինգային ծրագրեր, իսկ արդյունքային ցուցանիշներում արձանագրված է ՀՀ մարզեր։
Առաջարկում եմ՝ արդյունքային ցուցանիշները համապատասխանեցնել միջոցառման նկարագրության հետ:</t>
      </is>
    </oc>
    <nc r="C21"/>
  </rcc>
  <rcc rId="1089" sId="1">
    <oc r="D21" t="inlineStr">
      <is>
        <r>
          <t xml:space="preserve">ՀՀ առողջապահության նախարարություն
</t>
        </r>
        <r>
          <rPr>
            <sz val="10"/>
            <rFont val="GHEA Grapalat"/>
            <family val="3"/>
          </rPr>
          <t>Ընդունվել է կատարված է համապատասխան փոփոխություն:</t>
        </r>
      </is>
    </oc>
    <nc r="D21"/>
  </rcc>
  <rcc rId="1090" sId="1">
    <oc r="E21"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1"/>
  </rcc>
  <rcc rId="1091" sId="1">
    <oc r="B22" t="inlineStr">
      <is>
        <t xml:space="preserve"> ՀՀ Ազգային Ժողովի պատգամավոր Նարեկ Զեյնալյան</t>
      </is>
    </oc>
    <nc r="B22"/>
  </rcc>
  <rcc rId="1092" sId="1">
    <oc r="C22" t="inlineStr">
      <is>
        <t xml:space="preserve">«ՀՀ  2023 թվականի պետական բյուջեի մասին» օրենքի նախագծում 1053 ծրագրի 11006 միջոցառում 
- Պարզաբանել՝ ինչու են արդյունքային ցուցանիշներից դուրս մնացել ՄԻԱՎ-ով հայտնաբերվածների թիվը և ՄԻԱՎ-ի հետազոտությունների թիվը, ինչն առկա էր 2022թ-ի նախագծում։
Առաջարկում եմ՝ նախագծի վերջնական տարբերակում որպես արդյունքային ցուցանիշներ առանձին տողերով վերականգնել՝  ՄԻԱՎ-ով հայտնաբերվածների թիվը և ՄԻԱՎ-ի հետազոտություններ թիվը։ </t>
      </is>
    </oc>
    <nc r="C22"/>
  </rcc>
  <rcc rId="1093" sId="1">
    <oc r="D22" t="inlineStr">
      <is>
        <r>
          <t xml:space="preserve">ՀՀ առողջապահության նախարարություն
</t>
        </r>
        <r>
          <rPr>
            <sz val="10"/>
            <rFont val="GHEA Grapalat"/>
            <family val="3"/>
          </rPr>
          <t>Առաջարկը ընդունված է, ցուցանիշները ավելացված են:</t>
        </r>
      </is>
    </oc>
    <nc r="D22"/>
  </rcc>
  <rcc rId="1094" sId="1">
    <oc r="E22"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2"/>
  </rcc>
  <rcc rId="1095" sId="1">
    <oc r="B23" t="inlineStr">
      <is>
        <t xml:space="preserve"> ՀՀ Ազգային Ժողովի պատգամավոր Նարեկ Զեյնալյան</t>
      </is>
    </oc>
    <nc r="B23"/>
  </rcc>
  <rcc rId="1096" sId="1">
    <oc r="C23" t="inlineStr">
      <is>
        <t>«ՀՀ  2023 թվականի պետական բյուջեի մասին» օրենքի նախագծում 1053 ծրագրի 32001 միջոցառում
- Պարզաբանել՝ «մամոգրաֆիայի շարժական սարքի ձեռքբերում» արդյունքային ցուցանիշի նպատակահարմարությունը, հաշվի առնելով, որ 2020-2022թթ-ը նախատեսված չի եղել և 2023թ-ին նույնպես չի նախատեսվում մամոգրաֆիայի շարժական սարքի ձեռք բերում:
- Պարզաբանել՝ 2021թ-ին  համակարգչային սարքավորումների ձեռք բերման համար 1,649 մլն դրամ փաստացի ծախսը, այն պարագայում, որ   համակարգչային սարքավորումների ձեռք բերման համար մասնակից չլինելու պատճառով հայտարարված մրցույթը չեղարկվել էր:
- Առաջարկում եմ՝  հանել մամոգրաֆիայի շարժական սարքի ձեռքբերմում տողը, եթե 2023թ-ին նույնպես չի սպասվում սարքի ձեռք բերում, ինչպես նաև արդյունքի չափորոշիչներ բաժնում 2021թ-ին 1,649 մլն դրամ փաստացի կատարված ծախսի դիմաց ավելացնել կատարողական արդյունքային ցուցանիշը:</t>
      </is>
    </oc>
    <nc r="C23"/>
  </rcc>
  <rcc rId="1097" sId="1">
    <oc r="D23" t="inlineStr">
      <is>
        <r>
          <t xml:space="preserve">ՀՀ առողջապահության նախարարություն
</t>
        </r>
        <r>
          <rPr>
            <sz val="10"/>
            <rFont val="GHEA Grapalat"/>
            <family val="3"/>
          </rPr>
          <t xml:space="preserve">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t>
        </r>
        <r>
          <rPr>
            <b/>
            <sz val="10"/>
            <rFont val="GHEA Grapalat"/>
            <family val="3"/>
          </rPr>
          <t xml:space="preserve">                                                                                               </t>
        </r>
        <r>
          <rPr>
            <sz val="10"/>
            <rFont val="GHEA Grapalat"/>
            <family val="3"/>
          </rPr>
          <t>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r>
      </is>
    </oc>
    <nc r="D23"/>
  </rcc>
  <rcc rId="1098" sId="1">
    <oc r="E23" t="inlineStr">
      <is>
        <t>Բարձրացված հարցի վերաբերյալ կարևորում ենք լիազոր մարմնի դիրքորոշումը:</t>
      </is>
    </oc>
    <nc r="E23"/>
  </rcc>
  <rcc rId="1099" sId="1">
    <oc r="B24" t="inlineStr">
      <is>
        <t xml:space="preserve"> ՀՀ Ազգային Ժողովի պատգամավոր Նարեկ Զեյնալյան</t>
      </is>
    </oc>
    <nc r="B24"/>
  </rcc>
  <rcc rId="1100" sId="1">
    <oc r="C24" t="inlineStr">
      <is>
        <t>«ՀՀ  2023 թվականի պետական բյուջեի մասին» օրենքի նախագծում 1053 ծրագրի 32002 միջոցառում
- Պարզաբանել՝ վերը նշված միջոցառման բացակայությունը 2023թ-ի նախագծից, քանի որ 2022թ-ի նախագծով նախատեսվում էր իրականացնել Մարտունի ԲԿ-ի կառուցապատման աշխատանքների 90%-ը: 
Առաջարկում եմ՝ նշված միջոցառումն ավելացնել 2023թ- բյուջեի նախագծում:</t>
      </is>
    </oc>
    <nc r="C24"/>
  </rcc>
  <rcc rId="1101" sId="1">
    <oc r="D24" t="inlineStr">
      <is>
        <r>
          <t xml:space="preserve">ՀՀ առողջապահության նախարարություն
</t>
        </r>
        <r>
          <rPr>
            <sz val="10"/>
            <rFont val="GHEA Grapalat"/>
            <family val="3"/>
          </rPr>
          <t>32005 միջոցառման մեջ ներառված է  նաև Մարտունու ԲԿ-ի շենքի կառուցման շինարարական և հեղինակային հսկողության աշխատանքների գումարները, որոնք  դեռևս իրականացվում են 32002 միջոցառման շրջանակներում: Ս.թ. օգոստոս ամսից նախատեսվում է Մարտունու ԲԿ-ի շենքի կառուցման աշխատանքների ֆինանսավարումը 32002 միջոցառումից տեղափոխել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«ՀՀ 2023 թվականի պետական բյուջեի մասին» օրենքի նախագծում նախատեսված 1,963,403 մլն դրամի մեջ ներառված է նաև Վայոց Ձորի մարզային հիվանդանոցի արդիականացման համար բժշկական սարքավորումների և կահույքի ձեռքբերումը:</t>
        </r>
      </is>
    </oc>
    <nc r="D24"/>
  </rcc>
  <rcc rId="1102" sId="1">
    <oc r="E24" t="inlineStr">
      <is>
        <t>Բարձրացված հարցի վերաբերյալ կարևորում ենք լիազոր մարմնի դիրքորոշումը:</t>
      </is>
    </oc>
    <nc r="E24"/>
  </rcc>
  <rcc rId="1103" sId="1">
    <oc r="B25" t="inlineStr">
      <is>
        <t xml:space="preserve"> ՀՀ Ազգային Ժողովի պատգամավոր Նարեկ Զեյնալյան</t>
      </is>
    </oc>
    <nc r="B25"/>
  </rcc>
  <rcc rId="1104" sId="1">
    <oc r="C25" t="inlineStr">
      <is>
        <t>«ՀՀ  2023 թվականի պետական բյուջեի մասին» օրենքի նախագծում 1053 ծրագրի 32004 միջոցառում
Պարզաբանել՝ թե ինչ արդյունքային չափորոշիչ է «ախտորոշիչ սարքավորումների հավաքածուն» և ինչու է ի տարբերություն նախորդ տարիների արդյունքային չափորոշիչներից դուրս են մնացել թվով չորս արդյունքային չափորոշիչներ:</t>
      </is>
    </oc>
    <nc r="C25"/>
  </rcc>
  <rcc rId="1105" sId="1">
    <oc r="D25" t="inlineStr">
      <is>
        <r>
          <t xml:space="preserve">ՀՀ առողջապահության նախարարություն
</t>
        </r>
        <r>
          <rPr>
            <sz val="10"/>
            <rFont val="GHEA Grapalat"/>
            <family val="3"/>
          </rPr>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r>
      </is>
    </oc>
    <nc r="D25"/>
  </rcc>
  <rcc rId="1106" sId="1">
    <oc r="E25"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5"/>
  </rcc>
  <rcc rId="1107" sId="1">
    <oc r="B26" t="inlineStr">
      <is>
        <t xml:space="preserve"> ՀՀ Ազգային Ժողովի պատգամավոր Նարեկ Զեյնալյան</t>
      </is>
    </oc>
    <nc r="B26"/>
  </rcc>
  <rcc rId="1108" sId="1">
    <oc r="C26" t="inlineStr">
      <is>
        <t>«ՀՀ  2023 թվականի պետական բյուջեի մասին» օրենքի նախագծում 1053 ծրագրի 32005 միջոցառում
 Պարզաբանել՝ ինչով է պայմանավորված պայմանավորված 2021թ-ին 5.9% -ի դիմաց կատարված 556.595 մլն դրամ փաստացի ծախսը, 2022թ-ին սպասովող 6.8%-ի դիմաց 1.652.502 մլն ծախսը, իսկ 2023թ-ին 1%-ի դիմաց ակնկալվող 1.963.403 մլն դրամ ծախսը:</t>
      </is>
    </oc>
    <nc r="C26"/>
  </rcc>
  <rcc rId="1109" sId="1">
    <oc r="D26" t="inlineStr">
      <is>
        <r>
          <t xml:space="preserve">ՀՀ առողջապահության նախարարություն
</t>
        </r>
        <r>
          <rPr>
            <sz val="10"/>
            <rFont val="GHEA Grapalat"/>
            <family val="3"/>
          </rPr>
          <t xml:space="preserve">Արդյունքային ցուցանիշներում «Վայոց Ձորի մարզային հիվանդանոցի նոր շենքի կառուցման աշխատանքներ/տոկոս» տողի 2023 թվականի սյունակում նշված «1» արդյունքային ցուցանիշը, ոչ թե 1%- է, այլ մեկ հատ քանակական միավոր:       </t>
        </r>
      </is>
    </oc>
    <nc r="D26"/>
  </rcc>
  <rcc rId="1110" sId="1">
    <oc r="E26"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6"/>
  </rcc>
  <rcc rId="1111" sId="1">
    <oc r="B27" t="inlineStr">
      <is>
        <t xml:space="preserve"> ՀՀ Ազգային Ժողովի պատգամավոր Նարեկ Զեյնալյան</t>
      </is>
    </oc>
    <nc r="B27"/>
  </rcc>
  <rcc rId="1112" sId="1">
    <oc r="C27" t="inlineStr">
      <is>
        <t>«ՀՀ  2023 թվականի պետական բյուջեի մասին» օրենքի նախագծում 1099 ծրագրի 11001 միջոցառում
Պարզաբանել՝  ինչով է պայմանավորված   «Անվճար և արտոնյալ պայմաններով դեղեր ստանալու իրավունք ունեցող անձանց ընդամենը թիվ, մարդ»  արդյունքային չափորոշիչում 2023թ-ին սպասվող 864.000 թիվը, այն դեպքում, երբ 2021-2022թթ-ին անվճար և արտոնյալ պայմաններով դեղեր ստանալու իրավունք ունեցող անձանց թիվը կազմում էր 1.036.871 մարդ:
Պարզաբանել՝ արդյունքային չափորոշիչ՝ «Հիվանդությունների կանխարգելում և վերահսկում» տողի դիմաց նշված 193.769 թիվը:</t>
      </is>
    </oc>
    <nc r="C27"/>
  </rcc>
  <rcc rId="1113" sId="1">
    <oc r="D27" t="inlineStr">
      <is>
        <r>
          <t xml:space="preserve">ՀՀ առողջապահության նախարարություն
</t>
        </r>
        <r>
          <rPr>
            <sz val="10"/>
            <rFont val="GHEA Grapalat"/>
            <family val="3"/>
          </rPr>
          <t>Հիվանդների թվի փոփոխությունը կապված է անվճար և արտոնյալ պայմաններով և կենտրոնացված կարգով դեղորայքի ստացման հետ:</t>
        </r>
      </is>
    </oc>
    <nc r="D27"/>
  </rcc>
  <rcc rId="1114" sId="1">
    <oc r="E27"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7"/>
  </rcc>
  <rcc rId="1115" sId="1">
    <oc r="B28" t="inlineStr">
      <is>
        <t xml:space="preserve"> ՀՀ Ազգային Ժողովի պատգամավոր Նարեկ Զեյնալյան</t>
      </is>
    </oc>
    <nc r="B28"/>
  </rcc>
  <rcc rId="1116" sId="1">
    <oc r="C28" t="inlineStr">
      <is>
        <t>«ՀՀ  2023 թվականի պետական բյուջեի մասին» օրենքի նախագծում 1126 ծրագրի 11001 միջոցառում
- Առաջարկում եմ՝ հաշվի առնելով ծրագրի նկարագրության մեջ տեղ գտած հաշմանդամության և մահացության ցուցանիշների նվազեցման նպատակը, արդյունքային չափորոշիչների մեջ ավելացնել հաշմանդամություն ունեցող անձանց թիվը ըստ խմբերի, մահացության ցուցանիշները՝ ըստ սեռատարիքային խմբերի և կյանքի միջին սպասվող տևողությունը՝ նախորդ տարիների փաստացի և սպասվող տարվա համար։</t>
      </is>
    </oc>
    <nc r="C28"/>
  </rcc>
  <rcc rId="1117" sId="1">
    <oc r="D28" t="inlineStr">
      <is>
        <r>
          <t xml:space="preserve">ՀՀ առողջապահության նախարարություն
</t>
        </r>
        <r>
          <rPr>
            <sz val="10"/>
            <rFont val="GHEA Grapalat"/>
            <family val="3"/>
          </rPr>
          <t>Դիքորոշում չի ներկայացվել:</t>
        </r>
      </is>
    </oc>
    <nc r="D28"/>
  </rcc>
  <rcc rId="1118" sId="1">
    <oc r="E28"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8"/>
  </rcc>
  <rcc rId="1119" sId="1">
    <oc r="B29" t="inlineStr">
      <is>
        <t xml:space="preserve"> ՀՀ Ազգային Ժողովի պատգամավոր Նարեկ Զեյնալյան</t>
      </is>
    </oc>
    <nc r="B29"/>
  </rcc>
  <rcc rId="1120" sId="1">
    <oc r="C29" t="inlineStr">
      <is>
        <t>«ՀՀ  2023 թվականի պետական բյուջեի մասին» օրենքի նախագծում 1126 ծրագրի 31003 միջոցառում
- - արդյունքային չափորոշիչում՝ «Կազմակերպությունների թիվը, որտեղ կատարվում են ներդրումները» առկա է անհամապատասխանություն, 2021թ-ի կատարողականում նշված է փաստացի 6 կազմակերպություն, իսկ նախագծով՝ 2021թ-ի սյունակում նշված է 8 կազմակերպություն:
Առաջարկում եմ՝ շտկել անճշտությունը:
- Առաջարկում եմ՝ որպես արդյունքային չափորոշիչ առանձին-առանձին ներկայացնել միջոցառումն իրականացնող թվով 11 կազմակերպությունների անունները:</t>
      </is>
    </oc>
    <nc r="C29"/>
  </rcc>
  <rcc rId="1121" sId="1">
    <oc r="D29" t="inlineStr">
      <is>
        <r>
          <t xml:space="preserve">ՀՀ առողջապահության նախարարություն
</t>
        </r>
        <r>
          <rPr>
            <sz val="10"/>
            <rFont val="GHEA Grapalat"/>
            <family val="3"/>
          </rPr>
          <t>Կազմակերպությունների թիվը, որտեղ կատարվում են ներդրումները (հատ) թվով 6 հատ, Նախագծանախահաշվային փաստաթղթերի քանակ` 2 հատ</t>
        </r>
      </is>
    </oc>
    <nc r="D29"/>
  </rcc>
  <rcc rId="1122" sId="1">
    <oc r="E29" t="inlineStr">
      <is>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is>
    </oc>
    <nc r="E29"/>
  </rcc>
  <rcc rId="1123" sId="1">
    <oc r="B30" t="inlineStr">
      <is>
        <t xml:space="preserve"> ՀՀ Ազգային Ժողովի պատգամավոր Նարեկ Զեյնալյան</t>
      </is>
    </oc>
    <nc r="B30"/>
  </rcc>
  <rcc rId="1124" sId="1">
    <oc r="C30" t="inlineStr">
      <is>
        <t>«ՀՀ  2023 թվականի պետական բյուջեի մասին» օրենքի նախագծում 1142 ծրագրի 11001 միջոցառում
Պարզաբանել՝  «Դատաբժշկական փորձաքննությունների թիվ, հատ»  արդյունքային չափորոշիչում, ինչով է պայմանավորված փորձաքննությունների թվի (3972) նվազումը սպասվող 2023թ-ի բյուջեի նախագծում, հաշվի առնելով, որ 2021թ.-ին այն փաստացի կազմել է՝ 35580, իսկ  2022թ.-ին սպասվում է՝ 18098: Ինչպես նաև պարզաբանել, թե ո՞ր դատաբժշկական փորձաքննություններն են ներառված տվյալ արդյունքային չափորոշիչում:</t>
      </is>
    </oc>
    <nc r="C30"/>
  </rcc>
  <rcc rId="1125" sId="1">
    <oc r="D30" t="inlineStr">
      <is>
        <r>
          <t xml:space="preserve">ՀՀ առողջապահության նախարարություն
</t>
        </r>
        <r>
          <rPr>
            <sz val="10"/>
            <rFont val="GHEA Grapalat"/>
            <family val="3"/>
          </rPr>
          <t>Դիքորոշում չի ներկայացվել:</t>
        </r>
      </is>
    </oc>
    <nc r="D30"/>
  </rcc>
  <rcc rId="1126" sId="1">
    <oc r="E30"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0"/>
  </rcc>
  <rcc rId="1127" sId="1">
    <oc r="B31" t="inlineStr">
      <is>
        <t xml:space="preserve"> ՀՀ Ազգային Ժողովի պատգամավոր Նարեկ Զեյնալյան</t>
      </is>
    </oc>
    <nc r="B31"/>
  </rcc>
  <rcc rId="1128" sId="1">
    <oc r="C31" t="inlineStr">
      <is>
        <t>«ՀՀ  2023 թվականի պետական բյուջեի մասին» օրենքի նախագծում 1142 ծրագրի 11002 միջոցառում
Առաջարկում եմ՝ արդյունաքային չափորոշիչների մեջ  նոր տողով ավելացնել մանկական մահացության ցուցանիշը՝  փաստացի նախորդ տարիների և սպասվող բյուջետային տարվա սյունակներում:
Առաջարկում եմ՝ արդյունքային չափորոշիչները համապատասխանեցնել միջոցառման նկարագրության հետ:</t>
      </is>
    </oc>
    <nc r="C31"/>
  </rcc>
  <rcc rId="1129" sId="1">
    <oc r="D31"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1"/>
  </rcc>
  <rcc rId="1130" sId="1">
    <oc r="E31"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1"/>
  </rcc>
  <rcc rId="1131" sId="1">
    <oc r="B32" t="inlineStr">
      <is>
        <t xml:space="preserve"> ՀՀ Ազգային Ժողովի պատգամավոր Նարեկ Զեյնալյան</t>
      </is>
    </oc>
    <nc r="B32"/>
  </rcc>
  <rcc rId="1132" sId="1">
    <oc r="C32" t="inlineStr">
      <is>
        <t>«ՀՀ  2023 թվականի պետական բյուջեի մասին» օրենքի նախագծում 1188 ծրագրի 12001 միջոցառում
- - արդյունքային չափորոշիչում՝ «Ամբուլատոր-պոլիկլինիկական, հիվանդանոցային բուժօգնություն ստացողներին տրամադրված դեղորայքի տեսականի` հիվանդությունների թիվ, հատ» առկա է անհամապատասխանություն, 2021թ-ի կատարողականում նշված է փաստացի 9 հիվանդություն, իսկ նախագծով  2021թ.-ի սյունակում նշված է 12 հիվանդություն: 
- Առաջարկում եմ՝ շտկել անճշտությունը և 2021թ-ի սյունակում լրացնել փաստացի թվերն՝ ըստ հիվանդությունների բացվածքի:
Պարզաբանել՝ ինչով է պայմանավորված արդյունքային չափորոշիչներում հիվանդների թվերի նման նվազումը 2023թ-ին, ի համեմատ 2022թ-ի սպասվող թվերի՝
- Հոգեկան հիվանդների թիվը նվազել է՝ 11.282-ով
- Շաքարային և ոչ շաքարային դիաբետով հիվանդների թիվը նվազել է՝ 8.982-ով
- Էպիլեպսիայով հիվանդների թիվը նվազել է՝ 5007-ով
- Պարբերական հիվանդությամբ հիվանդների թիվը նվազել է՝ 3625-ով
- Տուբերկուլյոզով հիվանդների թիվը նվազել է՝ 23.458-ով
- ՁԻԱՀ-ով հիվանդների թիվը նվազել է՝ 25.282-ով։
- Պարզաբանել նաև, թե թվերի նման նվազեցման դեպքում, ինչու է շուրջ 220 մլն-ով աճել միջոցառման վրա կատարվող ծախսը:</t>
      </is>
    </oc>
    <nc r="C32"/>
  </rcc>
  <rcc rId="1133" sId="1">
    <oc r="D32" t="inlineStr">
      <is>
        <r>
          <t xml:space="preserve">ՀՀ առողջապահության նախարարություն
</t>
        </r>
        <r>
          <rPr>
            <sz val="10"/>
            <rFont val="GHEA Grapalat"/>
            <family val="3"/>
          </rPr>
          <t>2021 թվականի կատարողականում ներկայացված է թվով 12 հիվանդություն:</t>
        </r>
      </is>
    </oc>
    <nc r="D32"/>
  </rcc>
  <rcc rId="1134" sId="1">
    <oc r="E32"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2"/>
  </rcc>
  <rcc rId="1135" sId="1">
    <oc r="B33" t="inlineStr">
      <is>
        <t xml:space="preserve"> ՀՀ Ազգային Ժողովի պատգամավոր Նարեկ Զեյնալյան</t>
      </is>
    </oc>
    <nc r="B33"/>
  </rcc>
  <rcc rId="1136" sId="1">
    <oc r="C33" t="inlineStr">
      <is>
        <t xml:space="preserve">«ՀՀ  2023 թվականի պետական բյուջեի մասին» օրենքի նախագծում 1200 ծրագրի 11001 միջոցառում
Պարզաբանել՝ որ դեպքերն են ընգրկված «Մանկաբարձական բժշկական օգնության ծառայություններից օգտվելու դեպքերի թիվ, հատ» արդյունքային չափորոշիչում:
Առաջարկում եմ՝ ավելացնել նոր հետևյալ արդյունքային չափորոշիչները․ 
-մայրական մահացության ցուցանիշը՝ նախորդ տարիների փաստացի և սպասվող բյուջետային տարվա սյունակներում (բացարձակ թվերով)․
-հղիության արհեստական ընդահատումների թիվը։
</t>
      </is>
    </oc>
    <nc r="C33"/>
  </rcc>
  <rcc rId="1137" sId="1">
    <oc r="D33"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3"/>
  </rcc>
  <rcc rId="1138" sId="1">
    <oc r="E33"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3"/>
  </rcc>
  <rcc rId="1139" sId="1">
    <oc r="B34" t="inlineStr">
      <is>
        <t xml:space="preserve"> ՀՀ Ազգային Ժողովի պատգամավոր Նարեկ Զեյնալյան</t>
      </is>
    </oc>
    <nc r="B34"/>
  </rcc>
  <rcc rId="1140" sId="1">
    <oc r="C34" t="inlineStr">
      <is>
        <t>«ՀՀ  2023 թվականի պետական բյուջեի մասին» օրենքի նախագծում 1200 ծրագրի 11004 միջոցառում
Պարզաբանել՝ ինչով է պայմանավորված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արդյունքային չափորոշիչում 2022թ.-ին  90.000 դեպքերի թվի դիմաց հատկացված 303 մլն դրամի և 2023թ.-ին ակնկալվող՝ 91.780 դեպքերի դիմաց 414 մլն դրամի հայտը:</t>
      </is>
    </oc>
    <nc r="C34"/>
  </rcc>
  <rcc rId="1141" sId="1">
    <oc r="D34" t="inlineStr">
      <is>
        <r>
          <t xml:space="preserve">ՀՀ առողջապահության նախարարություն
</t>
        </r>
        <r>
          <rPr>
            <sz val="10"/>
            <rFont val="GHEA Grapalat"/>
            <family val="3"/>
          </rPr>
          <t>Գումարի ավելացումը պայմանավորված է մեկ երեխայի հաշվարկով բուժման միջին արժեքի բարձրացմամբ</t>
        </r>
      </is>
    </oc>
    <nc r="D34"/>
  </rcc>
  <rcc rId="1142" sId="1">
    <oc r="E34" t="inlineStr">
      <is>
        <t>Ավելացումը պայմանավորված է մեկ երեխայի հաշվարկով բուժման միջին արժեքի 7.2%-ով բարձրացմամբ:</t>
      </is>
    </oc>
    <nc r="E34"/>
  </rcc>
  <rcc rId="1143" sId="1">
    <oc r="B35" t="inlineStr">
      <is>
        <t xml:space="preserve"> ՀՀ Ազգային Ժողովի պատգամավոր Նարեկ Զեյնալյան</t>
      </is>
    </oc>
    <nc r="B35"/>
  </rcc>
  <rcc rId="1144" sId="1">
    <oc r="C35" t="inlineStr">
      <is>
        <t>«ՀՀ  2023 թվականի պետական բյուջեի մասին» օրենքի նախագծում 1200 ծրագրի 11006 միջոցառում
Հաշվի առնելով  «Վերարտադրողական օժանդակ տեխնոլոգիաների կիրառմամբ բժշկական օգնության ծառայություններ ստացած զույգերի թիվ, հատ» արդյունքային չափորոշիչում նշված 2021թ-ի փաստացի կատարված և 2021թ-ի տարեկան հաստատված  պլանի տարբերությունը, ինչպես նաև 2021թ-ի թերակատարումը, որը պայմանավորված էր ցածր դիմելիությամբ,
Առաջարկում եմ՝ ընդլայնել շահառուների խմբերը՝ 
- ավելացնել ցանկում սահմանամերձ բնակավայրերի թիվը․ 
- բարձրացնել շահառուների տարիքային շեմը․
- արտամարմնային բեղմնավորման երկրորդ փորձը կատարել 100%՝ մասնակցությամբ՝ առանց բացառությունների։ 
Հաշվի առնելով, որ ծառայությունների գնագոյացման տեսանկյունից, արտամարմնային բեղմնավորման և արհեստական սերմնավորման ինքնարժեքները էականորեն տարբերվում են, ծրագրի միջոցառումների ծախսարդյունավետության բարձրացման նպատակով՝
Առաջարկում եմ՝  ավելացնել հետևյալ արդյունքային չափորոշիչները՝
- միջոցառման շրջանակներում փաստացի ծնված երեխաների թիվը և  սպասվող բյուջետային տարվա ակնկալվող ծննունդների թիվը․
- օժանդակ տեխնոլոգիաների կիրառում՝ ամուսնու կամ դոնորական սերմով՝ հղիությամբ ավարտված, արհեստական սերմանվորման  դեպքերի թիվ։</t>
      </is>
    </oc>
    <nc r="C35"/>
  </rcc>
  <rcc rId="1145" sId="1">
    <oc r="D35"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5"/>
  </rcc>
  <rcc rId="1146" sId="1">
    <oc r="E35"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5"/>
  </rcc>
  <rcc rId="1147" sId="1">
    <oc r="B36" t="inlineStr">
      <is>
        <t xml:space="preserve"> ՀՀ Ազգային Ժողովի պատգամավոր Նարեկ Զեյնալյան</t>
      </is>
    </oc>
    <nc r="B36"/>
  </rcc>
  <rcc rId="1148" sId="1">
    <oc r="C36" t="inlineStr">
      <is>
        <t>«ՀՀ  2023 թվականի պետական բյուջեի մասին» օրենքի նախագծում 1201 ծրագրի 11001 միջոցառում
Առաջարկում եմ՝ ավելացնել ծրագրի գնահատման որակական ցուցանիշներ, մասնավորապես՝ 
ա) -հոսպիտալացմամբ ավարտված բժշկական և ֆելդշերական կանչերի տոկոսային թիվը ընդհանուր կանչերի մեջ Երևանում և ՀՀ մարզերում․ 
բ) -Երևան քաղաքում և ՀՀ մարզերի քաղաքային բնակավայրերում կանչը ստանալուց հետո բրիգադի` կանչի վայր ժամանման տևողությունը 15 րոպեն գերազանցող կանչերի տոկոսային թիվը․
դ) -20 կմ-ից առավել հեռավորության համայնքներից ստացված կանչերի դեպքում 30 րոպեն գերազանցող ժամանման տևողություն ունեցող կանչերի տեսակարար կշիռը նման համայնքներից ստացված ընդհանուր կանչերի մեջ․
----- բրիգադների թիվը․
ե) - բրիգադի միջին օրական ծանրաբեռնվածությունը Երևանում և մարզերում։</t>
      </is>
    </oc>
    <nc r="C36"/>
  </rcc>
  <rcc rId="1149" sId="1">
    <oc r="D36"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6"/>
  </rcc>
  <rcc rId="1150" sId="1">
    <oc r="E36"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6"/>
  </rcc>
  <rcc rId="1151" sId="1">
    <oc r="B37" t="inlineStr">
      <is>
        <t xml:space="preserve"> ՀՀ Ազգային Ժողովի պատգամավոր Նարեկ Զեյնալյան</t>
      </is>
    </oc>
    <nc r="B37"/>
  </rcc>
  <rcc rId="1152" sId="1">
    <oc r="C37" t="inlineStr">
      <is>
        <t>«ՀՀ  2023 թվականի պետական բյուջեի մասին» օրենքի նախագծում 1202 ծրագրի 11001 միջոցառում
Առաջարկում եմ՝ ավելացնել հետևյալ արդյունքային չափորոշիչը՝
- հեմոդիալիզի կարիք ունեցող անձանց թիվը։</t>
      </is>
    </oc>
    <nc r="C37"/>
  </rcc>
  <rcc rId="1153" sId="1">
    <oc r="D37"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7"/>
  </rcc>
  <rcc rId="1154" sId="1">
    <oc r="E37"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7"/>
  </rcc>
  <rcc rId="1155" sId="1">
    <oc r="B38" t="inlineStr">
      <is>
        <t xml:space="preserve"> ՀՀ Ազգային Ժողովի պատգամավոր Նարեկ Զեյնալյան</t>
      </is>
    </oc>
    <nc r="B38"/>
  </rcc>
  <rcc rId="1156" sId="1">
    <oc r="C38" t="inlineStr">
      <is>
        <t>«ՀՀ  2023 թվականի պետական բյուջեի մասին» օրենքի նախագծում 1202 ծրագրի 11002 միջոցառում
Առաջարկում եմ՝ առանձին միջոցառման տեսքով ներկայացնել՝ բնակչությանը պետության կողմից երաշխավորած անվճար բժշկական օգնության և սպասարկման շրջանակներում գլխուղեղի սուր և/կամ ենթասուր իշեմիկ կաթվածների բուժման ծառայությունները առանձնացնելով՝
  1. գլխուղեղի ախտորոշիչ  անգիոգրաֆիայի․ 
  2. թրոմբոլիծիկ բուժման և 
  3. թրոմբոասպիրացիայի դեպքերի թվերը: 
  Առանձին միջոցառման տեսքով ներկայացնել նաև բնակչությանը պետության կողմից երաշխավորած անվճար բժշկական օգնության և սպասարկման շրջանակներում  իրականացվող ստամոքսի և 12-մատնյա աղու թափածակված խոցի, աղիների անանցանելիության, ստամոքսաղիքային արյունահոսությունների, օղակված ճողվածքների, ենթաստամոքսային գեղձի սուր բորբոքումների վիրահատությունները։</t>
      </is>
    </oc>
    <nc r="C38"/>
  </rcc>
  <rcc rId="1157" sId="1">
    <oc r="D38" t="inlineStr">
      <is>
        <r>
          <t xml:space="preserve">ՀՀ առողջապահության նախարարություն
</t>
        </r>
        <r>
          <rPr>
            <sz val="10"/>
            <rFont val="GHEA Grapalat"/>
            <family val="3"/>
          </rPr>
          <t>Նշված փոփոխությունները կատարված են:</t>
        </r>
        <r>
          <rPr>
            <b/>
            <sz val="10"/>
            <rFont val="GHEA Grapalat"/>
            <family val="3"/>
          </rPr>
          <t xml:space="preserve">
</t>
        </r>
      </is>
    </oc>
    <nc r="D38"/>
  </rcc>
  <rcc rId="1158" sId="1">
    <oc r="E38"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8"/>
  </rcc>
  <rcc rId="1159" sId="1">
    <oc r="B39" t="inlineStr">
      <is>
        <t xml:space="preserve"> ՀՀ Ազգային Ժողովի պատգամավոր Նարեկ Զեյնալյան</t>
      </is>
    </oc>
    <nc r="B39"/>
  </rcc>
  <rcc rId="1160" sId="1">
    <oc r="C39" t="inlineStr">
      <is>
        <t>«ՀՀ  2023 թվականի պետական բյուջեի մասին» օրենքի նախագծում 1202 ծրագրի 11004 միջոցառում
Առաջարկում եմ՝ արդյունքային չափորոշիչներում ավելացնել՝ ճառագայթային բուժման և քիմիաթերապևտիկ ծառայություններից օգտվելու դեպքերի թիվը, ինչպես նաև դրանց իրականացման համար անհրաժեշտ ֆինանսական միջոցները։</t>
      </is>
    </oc>
    <nc r="C39"/>
  </rcc>
  <rcc rId="1161" sId="1">
    <oc r="D39" t="inlineStr">
      <is>
        <r>
          <t xml:space="preserve">ՀՀ առողջապահության նախարարություն
</t>
        </r>
        <r>
          <rPr>
            <sz val="10"/>
            <rFont val="GHEA Grapalat"/>
            <family val="3"/>
          </rPr>
          <t>Նշված փոփոխությունները նախատեսվում է դիտարկել 2024-2026 թթ. ՄԺԾԾ հայտի ժամանակ</t>
        </r>
      </is>
    </oc>
    <nc r="D39"/>
  </rcc>
  <rcc rId="1162" sId="1">
    <oc r="E39"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39"/>
  </rcc>
  <rcc rId="1163" sId="1">
    <oc r="B40" t="inlineStr">
      <is>
        <t xml:space="preserve"> ՀՀ Ազգային Ժողովի պատգամավոր Նարեկ Զեյնալյան</t>
      </is>
    </oc>
    <nc r="B40"/>
  </rcc>
  <rcc rId="1164" sId="1">
    <oc r="C40" t="inlineStr">
      <is>
        <t>«ՀՀ  2023 թվականի պետական բյուջեի մասին» օրենքի նախագծում 1207 ծրագրի 11001 միջոցառում
- Պարզաբանել՝ ինչով է պայմանավորված՝ «Բնակչության սոցիալապես անապահով և հատուկ խմբերում ընդգրկվածների բժշկական օգնության ծառայություններից օգտվելու դեպքերի թիվ, հատ» արդյունքային չափորոշիչում 2023թ-ին ակնկալվող դեպքերի թվի կտրուկ աճը 99.600-ով՝ 2022թ-ի սպասվող թվի համեմատ:
- Միջոցառման արդյունքային չափորոշիչները  ներկայացնել առանձին՝ ըստ ՀՀ կառավարության  2004 թվականի մարտի 4-ի 318-Ն որոշմամբ հաստատված պետության կողմից երաշխավորված անվճար եվ արտոնյալ պայմաններով բժշկական օգնություն եվ սպասարկում ստանալու իրավունք ունեցող բնակչության սոցիալապես անապահով ու առանձին (հատուկ) հիմնական խմբերի,  մասնավորապես հետևյալ վեց խմբերի՝
Ա ա) ընտանեկան նպաստի համակարգում ընդգրկված 28.01 և ավելի բարձր անապահովության միավոր ունեցող նպաստառուների կողմից ծառայություններից օգտվելու դեպքերի թիվ, 
բ)  բ) 1-ին խմբի հաշմանդամություն ունեցող անձանց կողմից ծառայություններից օգտվելու դեպքերի թիվ, 
գ)  գ) 2-րդ խմբի հաշմանդամություն ունեցող անձանց կողմից ծառայություններից օգտվելու դեպքերի թիվ, 
դ)  դ) 3-րդ խմբի հաշմանդամություն ունեցող անձանց կողմից ծառայություններից օգտվելու դեպքերի թիվ, 
ե)   ե) բժշկասոցիալական փորձաքննության ոլորտում իրավասու պետական մարմնի ուղեգրով լրացուցիչ բժշկական հետազոտության ենթարկվողների թիվ
զ) այլ։</t>
      </is>
    </oc>
    <nc r="C40"/>
  </rcc>
  <rcc rId="1165" sId="1">
    <oc r="D40" t="inlineStr">
      <is>
        <r>
          <t>ՀՀ առողջապահության նախարարություն</t>
        </r>
        <r>
          <rPr>
            <sz val="10"/>
            <rFont val="GHEA Grapalat"/>
            <family val="3"/>
          </rPr>
          <t xml:space="preserve">
Նշված փոփոխությունները նախատեսվում է դիտարկել 2024-2026 թթ. ՄԺԾԾ հայտի ժամանակ</t>
        </r>
      </is>
    </oc>
    <nc r="D40"/>
  </rcc>
  <rcc rId="1166" sId="1">
    <oc r="E40"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40"/>
  </rcc>
  <rcc rId="1167" sId="1">
    <oc r="B41" t="inlineStr">
      <is>
        <t xml:space="preserve"> ՀՀ Ազգային Ժողովի պատգամավոր Սիսակ Գաբրիելյան</t>
      </is>
    </oc>
    <nc r="B41"/>
  </rcc>
  <rcc rId="1168" sId="1">
    <oc r="C41" t="inlineStr">
      <is>
        <t xml:space="preserve">ՀՀ 2023 թվականի պետական բյուջեի` «1193.Համընդհանուր ներառական կրթության համակարգի ներդրում» ծրագրի «11002. Աուտիզմ և զարգացման խանգարումներ ունեցող երեխաների բուժման, վերականգնման, կրթության և զբաղվածության ապահովման ծառայություններ» միջոցառման անվանումը առաջարկում ենք փոխել, շարադրել հետևյալ խմբագրությամբ. «11002. Աուտիզմ և զարգացման խանգարումներ ունեցող երեխաներին մանկավարժահոգեբանական աջակցության ծառայությունների տրամադրում»: </t>
      </is>
    </oc>
    <nc r="C41"/>
  </rcc>
  <rcc rId="1169" sId="1">
    <oc r="D41" t="inlineStr">
      <is>
        <r>
          <rPr>
            <b/>
            <sz val="10"/>
            <rFont val="GHEA Grapalat"/>
            <family val="3"/>
          </rPr>
          <t>ՀՀ կրթության, գիտության, մշակույթի և սպորտի նախարարություն</t>
        </r>
        <r>
          <rPr>
            <sz val="10"/>
            <rFont val="GHEA Grapalat"/>
            <family val="3"/>
          </rPr>
          <t xml:space="preserve">
Առաջարկն ընդունելի է:</t>
        </r>
      </is>
    </oc>
    <nc r="D41"/>
  </rcc>
  <rcc rId="1170" sId="1">
    <oc r="E41" t="inlineStr">
      <is>
        <t>Առաջարկն ընդունվել է և հաշվի կառնվի ՀՀ 2023թ. պետական բյուջեի նախագծի վերջնական տարբերակում:</t>
      </is>
    </oc>
    <nc r="E41"/>
  </rcc>
  <rcc rId="1171" sId="1">
    <oc r="B42" t="inlineStr">
      <is>
        <t xml:space="preserve"> ՀՀ Ազգային Ժողովի պատգամավոր Արման Եղոյան</t>
      </is>
    </oc>
    <nc r="B42"/>
  </rcc>
  <rcc rId="1172" sId="1">
    <oc r="C42" t="inlineStr">
      <is>
        <t>առաջարկում եմ «ՀՀ 2023 թվականի պետական բյուջեի մասին օրենքի նախագծի Ազգային ժողովի 1024՝ «ՀՀ Ազգային ժողովի լիազորությունների իրականացման ապահովում ծրագրի շրջանակներում նախատեսել 100 մլն դրամ՝ Ֆրանկոֆոնիայի միջազգային կազմակերպության խորհրդարանական վեհաժողովը Հայաստանի Հանրապետությունում անցկացնելու համար։</t>
      </is>
    </oc>
    <nc r="C42"/>
  </rcc>
  <rcc rId="1173" sId="1">
    <oc r="E42" t="inlineStr">
      <is>
        <t xml:space="preserve">Հարցի կարգավորմանը կանդրադառնանք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պարագայում </t>
      </is>
    </oc>
    <nc r="E42"/>
  </rcc>
  <rcc rId="1174" sId="1">
    <oc r="B43" t="inlineStr">
      <is>
        <t xml:space="preserve"> ՀՀ Ազգային Ժողովի պատգամավոր Գայանե Եղիազարյան</t>
      </is>
    </oc>
    <nc r="B43"/>
  </rcc>
  <rcc rId="1175" sId="1">
    <oc r="C43" t="inlineStr">
      <is>
        <t>Առաջարկվում է «ՀՀ 2023 թվականի պետական բյուջեի մասին օրենքի» նախագծի ՀՀ կրթության, գիտության, մշակույթի և սպորտի նախարարության 1183՝ «Ապահով դպրոց» ծրագրի 32001` «Կրթական օբյեկտների շենքային պայմանների բարելավում» միջոցառման շրջանակներում նախատեսել 400 մլն դրամ՝ Արմավիրի մարզի Գեղակերտի միջնակարգ դպրոցի հիմնանորոգման համար։</t>
      </is>
    </oc>
    <nc r="C43"/>
  </rcc>
  <rcc rId="1176" sId="1">
    <oc r="D43" t="inlineStr">
      <is>
        <r>
          <rPr>
            <b/>
            <sz val="10"/>
            <rFont val="GHEA Grapalat"/>
            <family val="3"/>
          </rPr>
          <t>ՀՀ կրթության, գիտության, մշակույթի և սպորտի նախարարություն</t>
        </r>
        <r>
          <rPr>
            <sz val="10"/>
            <rFont val="GHEA Grapalat"/>
            <family val="3"/>
          </rPr>
          <t xml:space="preserve">
Գեղակերտի միջնակարգ դպրոցը կընդգրկվի Կառավարության ծրագրով նախատեսված կառուցման, վերակառուցման և վերանորոգման ենթակա 300 դպրոցների ցանկում:</t>
        </r>
      </is>
    </oc>
    <nc r="D43"/>
  </rcc>
  <rcc rId="1177" sId="1">
    <oc r="E43"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43"/>
  </rcc>
  <rcc rId="1178" sId="1">
    <oc r="B44" t="inlineStr">
      <is>
        <t>ԸՆԴԱՄԵՆԸ 2-րդ փուլ</t>
      </is>
    </oc>
    <nc r="B44"/>
  </rcc>
  <rcc rId="1179" sId="1">
    <oc r="B45" t="inlineStr">
      <is>
        <t xml:space="preserve"> ՀՀ Ազգային Ժողովի պատգամավոր  Հերիքնազ Տիգրանյան</t>
      </is>
    </oc>
    <nc r="B45"/>
  </rcc>
  <rcc rId="1180" sId="1">
    <oc r="C45" t="inlineStr">
      <is>
        <t xml:space="preserve">1160 ծրագրի 11001 միջոցառման հաշմանդամություն ունեցող անձանց պետական հավաստագրերով տրամադրվող աջակցող միջոցների վերանորոգման ծառայությունը ունի մեծ պահանջարկ, սակայն նշված խնդիրների պատճառով վերանորոգման միջոցառումը վերջին երկու տարիներին չի իրականացվում։ Ուստի առաջարկվում է ապահովել այնպիսի կարգավորումներ, որ պետական հավաստագրերի միջոցով շահառուին տրամադրված աջակցող միջոցի վերանորոգման կարիք առաջանալու դեպքում շահառուն հնարավորություն ունենա աջակցող միջոցի վերանորոգումը ստանալ տվյալ աջակցող միջոցը տրամադրած կազմակերպության կողմից:
Հաշվի առնելով վերոգրյալը, առաջարկվում է ՀՀ 2023 թվականի պետական բյուջեի նախագծով նախատեսված 1160 ծրագրի «11001. Հաշմանդամություն ունեցող անձանց աջակցող միջոցների վերանորոգում» միջոցառումը փոխարինել  «12002. Հաշմանդամություն ունեցող անձանց աջակցող միջոցների վերանորոգում» միջոցառմամբ՝ տրանսֆերտի իրականացման տեսակ տարբերակով։ </t>
      </is>
    </oc>
    <nc r="C45"/>
  </rcc>
  <rcc rId="1181" sId="1">
    <oc r="D45" t="inlineStr">
      <is>
        <r>
          <t xml:space="preserve">ՀՀ աշխատանքի և սոցիալական հարցերի նախարարություն                                          </t>
        </r>
        <r>
          <rPr>
            <sz val="10"/>
            <rFont val="GHEA Grapalat"/>
            <family val="3"/>
          </rPr>
          <t>Առարկություններ չկան:</t>
        </r>
      </is>
    </oc>
    <nc r="D45"/>
  </rcc>
  <rcc rId="1182" sId="1">
    <oc r="E45" t="inlineStr">
      <is>
        <t>Հարցին հնարավոր կլինի անդրադառնալ եռամսյակային համամասնությունների որոշման նախագծի մշակման փուլում:</t>
      </is>
    </oc>
    <nc r="E45"/>
  </rcc>
  <rcc rId="1183" sId="1">
    <oc r="B46" t="inlineStr">
      <is>
        <t xml:space="preserve"> ՀՀ Ազգային Ժողովի պատգամավոր  Հերիքնազ Տիգրանյան</t>
      </is>
    </oc>
    <nc r="B46"/>
  </rcc>
  <rcc rId="1184" sId="1">
    <oc r="C46" t="inlineStr">
      <is>
        <t>Ֆինանսական միջոցների ավելացման անհրաժեշտությունը պայմանավորված է բժշկասոցիալական փորձաքննություն իրականացնող բժիշկ-փորձագետների, հետագայում նաև «Անձի ֆունկցիոնալության գնահատման մասին» օրենքի 8-րդ հոդվածով նախատեսված անձի ֆունկցիոնալությունը գնահատող (b, s, d ծածկագրերը գնահատող) մասնագետների աշխատավարձի բարձրացման և նույն օրենքի ուժի մեջ մտնելու արդյունքում նոր ստեղծվող քաղաքացիական աշխատանք կատարող անձանց (е ծածկագիրը գնահատող, Անձի ֆունկցիոնալության գնահատման ամփոփագիր մշակող բժիշկ-մասնագետ) պաշտոնային դրույքաչափերի հաշվարկման իրավական հիմքերի ապահովման անհրաժեշտությամբ: Հայաստանի Հանրապետության ԱՍՀՆ Միասնական սոցիալական ծառայության բժշկասոցիալական փորձաքննության և աջակցող միջոցներով ապահովման վարչությունը միակ մարմինն է, որն իրավասու է սահմանել անձի հաշմանդամությունը: Վարչությունը սահմանված կարգով  իրականացնում է համապատասխան փորձաքննությունը, որոշում անձի հաշմանդամության խումբը, հաշմանդամության պատճառական կապը, տևողությունը, մշակում հաշմանդամություն ունեցող անձի ծառայությունների անհատական ծրագիրը, որոշում վերականգնողական միջոցառումների տեսակներն ու ծավալները: Վերջին 4 տարիներին հաշմանդամության գնահատման նպատակով բժշկասոցիալական փորձաքննություն անցած անձանց միջին տարեկան թիվը կազմել է 49,373 անձ (2021- 53,761; 2020- 45,921; 2019- 49,128; 2018- 48,679): 
 Ներկայիս գործող համակարգով մեկ անձի բժշկասոցիալական փորձաքննությունը իրականացնում է 3-4 բժիշկ-փորձագետներից բաղկացած թիմը: Մեկ անձի փորձաքննությունը տևում է 30-40 րոպե: Նոր համակարգի ներդրման արդյունքում նախատեսվում է հաստիքների ավելացում՝ հաշվի առնելով իրականացվող աշխատանքների ծավալների մեծացումը և անհրաժեշտ մասնագետների ներգրավումը: Մասնավորապես, համաձայն նոր ներդրվող գնահատման մեթոդաբանության` անձի ֆունկցիոնալության գնահատման գործընթացը սկսում է ամփոփագիր մշակող  բժիշկ-մասնագետը, որից հետո բոլոր փաստաթղթերը և բուն գնահատումը իրականացվում է անձի ֆունկցիոնալությունը գնահատող բազմամասնագիտական հանձնաժողովի կողմից: Յուրաքանչյուր գնահատող հանձնաժողովը բաղկացած է 3-5 մասնագետից` ապահովելով օրգանիզմի ֆունկցիաները և մարմնի կառուցվածքը գնահատող մասնագետների /բժիշկ-փորձագետներ/, և անձի գործունեությունը և մասնակցությունը գնահատող մասնագետների (բժիշկ-վերականգնողաբան, հոգեբան, կինեզոլոգ, էրգոթերապիստ, լոգոպեդ և այլն) ներկայացվածությունը:
Նոր մշակված գործիքակազմով իրականացված փորձարկումների/պիլոտի/ վերլուծությունը ցույց է տվել, որ մեկ անձի ֆունկցիոնալության գնահատումը և արդյունքների ամփոփումը տևում է 60 րոպե։</t>
      </is>
    </oc>
    <nc r="C46"/>
  </rcc>
  <rcc rId="1185" sId="1">
    <oc r="D46" t="inlineStr">
      <is>
        <r>
          <t>ՀՀ աշխատանքի և սոցիալական հարցերի նախարարություն</t>
        </r>
        <r>
          <rPr>
            <sz val="10"/>
            <rFont val="GHEA Grapalat"/>
            <family val="3"/>
          </rPr>
          <t xml:space="preserve">
Առաջարկություններ չկան:
Միաժամանակ, ներկայացվել է 2023թ. բյուջեի ծախսերի ավելացման տեղեկանք – հաշվարկը։
</t>
        </r>
      </is>
    </oc>
    <nc r="D46"/>
  </rcc>
  <rcc rId="1186" sId="1">
    <oc r="E46" t="inlineStr">
      <is>
        <t>Բարձրացված հարցի վերաբերյալ կարևորում ենք լիազոր մարմնի դիրքորոշումը:</t>
      </is>
    </oc>
    <nc r="E46"/>
  </rcc>
  <rcc rId="1187" sId="1">
    <oc r="B47" t="inlineStr">
      <is>
        <t xml:space="preserve"> ՀՀ Ազգային Ժողովի պատգամավոր Նաիրա Եղիազարյան</t>
      </is>
    </oc>
    <nc r="B47"/>
  </rcc>
  <rcc rId="1188" sId="1">
    <oc r="C47" t="inlineStr">
      <is>
        <t>ՀՀ տարածքային կառավարման և ենթակառուցվածքների նախարարության 1189՝ «Դպրոցների սեյսմիկ անվտանգության մակարդակի բարձրացման» ծրագրի 12001`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միջոցառման շրջանակներում նախատեսել 400 մլն դրամ՝ Արմավիրի մարզի Գեղակերտի միջնակարգ դպրոցի հիմնանորոգման համար։</t>
      </is>
    </oc>
    <nc r="C47"/>
  </rcc>
  <rcc rId="1189" sId="1">
    <oc r="D47" t="inlineStr">
      <is>
        <r>
          <rPr>
            <b/>
            <sz val="10"/>
            <rFont val="GHEA Grapalat"/>
            <family val="3"/>
          </rPr>
          <t xml:space="preserve">ՀՀ տարածքային կառավարման և ենթակառուցվածքների նախարարություն </t>
        </r>
        <r>
          <rPr>
            <sz val="10"/>
            <rFont val="GHEA Grapalat"/>
            <family val="3"/>
          </rPr>
          <t xml:space="preserve">
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r>
      </is>
    </oc>
    <nc r="D47"/>
  </rcc>
  <rcc rId="1190" sId="1">
    <oc r="E47"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E47"/>
  </rcc>
  <rcc rId="1191" sId="1">
    <oc r="B48" t="inlineStr">
      <is>
        <t xml:space="preserve"> ՀՀ Ազգային Ժողովի պատգամավոր Շիրակ Թորոսյան</t>
      </is>
    </oc>
    <nc r="B48"/>
  </rcc>
  <rcc rId="1192" sId="1">
    <oc r="C48" t="inlineStr">
      <is>
        <t>Առաջարկում եմ «Հայաստանի Հանրապետության 2023 թվականի պետական բյուջեի» նախագծում Վրաստանի հայալեզու լրատվամիջոցների համար նախատեսված 10 միլիոն ՀՀ դրամը կրկնապատկել: 
Առաջարկը պայմանավորված է այն հանգամանքով, որ Վրաստանում թուրքական և ադրբեջանական գումարներով ֆինանսավորվող բազմաթիվ լրատվամիջոցներ զանգվածային հակահայկական քարոզչություն են իրականացնում, որին դիմակայելու ամենաարդյունավետ ճանապարհը հայալեզու լրատվամիջոցների ֆինանսավորման ավելացումն է: Ավելացնելով ֆինանսավորումը մենք հնարավորություն կընձեռենք Վրաստանի հայալեզու լրատվամիջոցներին քառալեզու ձևաչափով (հայերեն, վրացերեն, ռուսերեն և անգլերեն) նյութեր, վերլուծություններ և առօրյա լրատվական հոսքեր ապահովել՝ հայկական տեսակետերը առաջ մղելու և տարածելու համար։
Միաժամանակ Վրաստանի հայալեզու լրատվամիջոցների արդյունավետ գործունեությունը լրացուցիչ հնարավորություններ է ընձեռում վրացահայության շրջանում հայոց լեզվի պահպանման և տարածման համար։</t>
      </is>
    </oc>
    <nc r="C48"/>
  </rcc>
  <rcc rId="1193" sId="1">
    <oc r="D48" t="inlineStr">
      <is>
        <r>
          <t>ՀՀ կրթություն, գիտության, մշակույթի և սպորտի նախարարություն:</t>
        </r>
        <r>
          <rPr>
            <sz val="10"/>
            <rFont val="GHEA Grapalat"/>
            <family val="3"/>
          </rPr>
          <t xml:space="preserve">
ԿԳՄՍ նախարարությունը առաջարկ է ներկայացրել ՀՀ ֆինանսների նախարարություն, ըստ որի բյուջեի գլխավոր կարգադրիչ կսահմանվի վարչապետի աշխատակազմի սփյուռքի գործերի գլխավոր հանձնակատարի գրասենյակը՝ այն ընդգրկելով «1156. Հայաստան-Սփյուռք գործակցության ծրագիր» ծրագրում, և նախատեսել նոր՝ «12002. Աջակցություն սփյուռքի համայնքներին» միջոցառումը: Հաշվի առնելով վերոգրյալը՝ առաջարկվում է դիմել ՀՀ Վարչապետի աշխատակազմ:</t>
        </r>
      </is>
    </oc>
    <nc r="D48"/>
  </rcc>
  <rcc rId="1194" sId="1">
    <oc r="E48" t="inlineStr">
      <is>
        <t>Առաջարկությանը հնարավոր կլինի անդրադառնալ համապատասխան պետական լիազոր մարմնի կողմից ներկայացված ծրագրերով նախատեսված հատկացումների շրջանակներում՝ ելնելով ծախսերի իրականացման առաջնահերթություններից:</t>
      </is>
    </oc>
    <nc r="E48"/>
  </rcc>
  <rcc rId="1195" sId="1">
    <oc r="B49" t="inlineStr">
      <is>
        <t xml:space="preserve"> ՀՀ Ազգային Ժողովի պատգամավոր Շիրակ Թորոսյան</t>
      </is>
    </oc>
    <nc r="B49"/>
  </rcc>
  <rcc rId="1196" sId="1">
    <oc r="C49" t="inlineStr">
      <is>
        <t>Առաջարկում եմ կրկնապատկել «Հայկական հանրագիտարան» հրատարակչություն ՊՈԱԿ-ին հատկացվող 29 400 000 ՀՀ դրամը։ 
Հանրագիտարանի կողմից ստեղծվող գիտահանրամատչելի հրատարակությունները հանդիսանում են համացանցային գիտահանրամատչելի տեղեկատվական հեղինակավոր աղբյուրների (վիքիպեդիա և այլն) հիմնական համալրողները։ Այդ հրատարակությունները կարևոր են նաև համացանցում հայկական տեսակետի պաշտպանության տեսանկյունից, որը լայն հնարավորություն է ստեղծում համացանցում լայնորեն տարածված և տարածվող կեղծ, հակահայ, անգամ թշնամական նյութերի և տեղեկատվության դեմ արդյունավետ պայքար մղելու համար։
«Հայկական հանրագիտարան» հրատարակչություն ՊՈԱԿ-ը ավանդական մեծ ներուժ ունի բնակչության լայն շրջանակներին հասանելի գիտահանրամատչելի ուսումնասիրությունների ասպարեզում։</t>
      </is>
    </oc>
    <nc r="C49"/>
  </rcc>
  <rcc rId="1197" sId="1">
    <oc r="D49" t="inlineStr">
      <is>
        <r>
          <t xml:space="preserve">ՀՀ կրթություն, գիտության, մշակույթի և սպորտի նախարարություն:
</t>
        </r>
        <r>
          <rPr>
            <sz val="10"/>
            <rFont val="GHEA Grapalat"/>
            <family val="3"/>
          </rPr>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r>
      </is>
    </oc>
    <nc r="D49"/>
  </rcc>
  <rcc rId="1198" sId="1">
    <oc r="E49" t="inlineStr">
      <is>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is>
    </oc>
    <nc r="E49"/>
  </rcc>
  <rcc rId="1199" sId="1">
    <oc r="B50" t="inlineStr">
      <is>
        <t xml:space="preserve"> ՀՀ Ազգային Ժողովի «Հայաստան» խմբակցության  պատգամավոր Արթուր Խաչատրյան</t>
      </is>
    </oc>
    <nc r="B50"/>
  </rcc>
  <rcc rId="1200" sId="1">
    <oc r="C50" t="inlineStr">
      <is>
        <t>Վերանայել տնտեսության վիճակի գնահատականը, պատշաճ կերպով գնահատել արտաքին գործոնների ազդեցությունը:</t>
      </is>
    </oc>
    <nc r="C50"/>
  </rcc>
  <rcc rId="1201" sId="1">
    <oc r="E50" t="inlineStr">
      <is>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is>
    </oc>
    <nc r="E50"/>
  </rcc>
  <rcc rId="1202" sId="1">
    <oc r="B51" t="inlineStr">
      <is>
        <t xml:space="preserve"> ՀՀ Ազգային Ժողովի «Հայաստան» խմբակցության  պատգամավոր Արթուր Խաչատրյան</t>
      </is>
    </oc>
    <nc r="B51"/>
  </rcc>
  <rcc rId="1203" sId="1">
    <oc r="C51" t="inlineStr">
      <is>
        <t>Գնահատել տնտեսության գերտաքացման ռիսկերը և նշել հնարավոր բացասական հետևանքների կառավարման մեխանիզմները:</t>
      </is>
    </oc>
    <nc r="C51"/>
  </rcc>
  <rcc rId="1204" sId="1">
    <oc r="E51" t="inlineStr">
      <is>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is>
    </oc>
    <nc r="E51"/>
  </rcc>
  <rcc rId="1205" sId="1">
    <oc r="B52" t="inlineStr">
      <is>
        <t xml:space="preserve"> ՀՀ Ազգային Ժողովի «Հայաստան» խմբակցության  պատգամավոր Արթուր Խաչատրյան</t>
      </is>
    </oc>
    <nc r="B52"/>
  </rcc>
  <rcc rId="1206" sId="1">
    <oc r="C52" t="inlineStr">
      <is>
        <t>Վերանայել նախատեսվող ծրագրերը՝ հաշվի առնելով 2022 թվականի սպասվող կատարողականները:</t>
      </is>
    </oc>
    <nc r="C52"/>
  </rcc>
  <rcc rId="1207" sId="1">
    <oc r="E52" t="inlineStr">
      <is>
        <t>Բյուջետային ծրագրերի (այդ թվում, նախատեսված միջոցառումները) գծով Նախագծում գումարների նախատեսումն իրականացվել է նաև հաշվի առնելով 2022թ․ սպասողականը։</t>
      </is>
    </oc>
    <nc r="E52"/>
  </rcc>
  <rcc rId="1208" sId="1">
    <oc r="B53" t="inlineStr">
      <is>
        <t xml:space="preserve"> ՀՀ Ազգային Ժողովի «Հայաստան» խմբակցության  պատգամավոր Արթուր Խաչատրյան</t>
      </is>
    </oc>
    <nc r="B53"/>
  </rcc>
  <rcc rId="1209" sId="1">
    <oc r="C53" t="inlineStr">
      <is>
        <t>Հստակ ուրվագծել կառավարման համակարգի թերությունները, այդ թվում՝ կապիտալ ծախսերի թերակատարման պատճառները և դրանց լուծման ուղիները, հատկապես պաշտպանության և անվտանգության բնագավառում:</t>
      </is>
    </oc>
    <nc r="C53"/>
  </rcc>
  <rcc rId="1210" sId="1">
    <oc r="E53" t="inlineStr">
      <is>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is>
    </oc>
    <nc r="E53"/>
  </rcc>
  <rcc rId="1211" sId="1">
    <oc r="B54" t="inlineStr">
      <is>
        <t>ԸՆԴԱՄԵՆԸ  ՀԱՆՐԱՅԻՆ ՔՆՆԱՐԿՈՒՄՆԵՐԻ ԱՐԴՅՈՒՆՔՆԵՐ</t>
      </is>
    </oc>
    <nc r="B54"/>
  </rcc>
  <rcc rId="1212" sId="1">
    <oc r="B55" t="inlineStr">
      <is>
        <t>Կարեն Աբրահամյան</t>
      </is>
    </oc>
    <nc r="B55"/>
  </rcc>
  <rcc rId="1213" sId="1">
    <oc r="C55" t="inlineStr">
      <is>
        <t xml:space="preserve">Սոցիալական ոլորտին հատկացվող միջոցները՝ կենսաթոշակների գծով,նշվում է,որ կավելանա 25.2 մլրդ դրամով,սակայն չի նշվում կոնկրետ ինչքան կավելանա միջին կենսաթոշակը, նվազագույն կենսաթոշակը, խնդրում եմ նշել ակնկալվող ավելացման չափերը,առաջարկում եմ վերանայել անապահովության նպաստների չափերը,վերջին անգամ անապահովության նպաստների չափերը փոխվել են 2016 թվականին,այն էլ ընդամենը 1000 դրամի չափով։ </t>
      </is>
    </oc>
    <nc r="C55"/>
  </rcc>
  <rcc rId="1214" sId="1">
    <oc r="D55"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oc>
    <nc r="D55"/>
  </rcc>
  <rcc rId="1215" sId="1">
    <oc r="E55"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oc>
    <nc r="E55"/>
  </rcc>
  <rcc rId="1216" sId="1">
    <oc r="B56" t="inlineStr">
      <is>
        <t>"Տնտեսական իրավունքի կենտրոն" Հասարակական կազմակերպություն</t>
      </is>
    </oc>
    <nc r="B56"/>
  </rcc>
  <rcc rId="1217" sId="1">
    <oc r="C56" t="inlineStr">
      <is>
        <t>Կ Ա Ր Ծ Ի Ք «Հայաստանի Հանրապետության 2023 թվականի պետական բյուջեի մասին» ՀՀ օրենքի նախագիծ վերաբերյալ «Տնտեսական իրավունքի կենտրոն» հասարակական կազմակերպությունը, ուսումնասիրելով ««Հայաստանի Հանրապետության 2023 թվականի պետական բյուջեի մասին» ՀՀ օրենքի նախագիծը» (այսուհետև՝ Նախագիծ), հայտնում է հետևյալ նկատառումները, դիտողություններն ու առաջարկությունները. 
Գնահատում ենք Նախագծի հեղինակի արձագանքը ԶԼՄ-ներում հնչեցրած մեր դիտողություններին և ըստ այդմ համապատասխան շտկումներ կատարելով դրանում: 1) Այսպես, արձագանքելով 2022 թ. հոկտեմբերի 3-ին 1in.am կայքին տված իմ հարցազրույցին (https://www.1in.am/3171874.html), և ի կատարումն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իրավակարգավորումների, վերջապես Նախագծի հեղինակն առաջին անգամ հանրային քննարկման դրեց Նախագիծը Հայաստանի Հանրապետության արդարադատության նախարարության կողմից վարվող իրավական ակտերի նախագծերի հրապարակման միասնական կայքում (https://www.e-draft.am/projects/4797/about): 2) Դրա հետ մեկտեղ Նախագիծը, ի խախտումը ՀՀ կառավարության 2018 թ. հոկտեմբերի 10-ի թիվ 1146-Ն որոշման իրավակարգավորումների, հանրային քննարկման է դրվել առանց դրան ուղեկցող փաստաթղթղերի, ինչը հնարավորություն չի ընձեռել հասարակությանը թափանցիկորեն տեղեկանալ Նախագծով նախատեսվող եկամուտների և ծախսերի ամբողջությանը: Դրա արդյունքում Նախագծի վերաբերյալ 2022 թ. հոկտեմբերի 18-ի դրությամբ եղել է ընդամենը 1 առաջարկություն, ինչի վերաբերյալ բացակայում է Նախագծի հեղինակի եզրակացությունը: 3) Նախագծում կատարվել է շտկում դրա ՀՀ կառավարության սեպտեմբերի 29-ի նիստին ներկայացված տարբերակի (Orenq2023TEXT) համեմատությամբ և Օրենքի նախագծի ստորագրությունը՝ Ա.Սարգսյանի անունից փոխարինվել է Վ.Խաչատուրյանի անունով: 4) Նախագծում բացակայում է 2020-2050 թթ. վերափոխման ռազմավարությանը (https://www.gov.am/am/hraparakum/item/1277/) հղումները, ինչը, մեր կարծիքով իրականում, ըստ ՀՀ օրենսդրության, չի հանդիսանում նորմատիվ իրավական փաստաթուղթ։ Դա ՀՀ վարչապետի նախընտրական ծրագրային փաստաթուղթն է ինչը չի հաստատված որևէ նորմատիվ ակտով։ Ավելին, դրա հիմքում չկա որևէ ծրագրային հիմնավորում։ Հետևապես դրան հղումը անելը անլրջացնում է գլխավոր ֆինանսական փաստաթուղթն ամբողջությամբ։ 5) ՀՀ կառավարության պաշտոնական կայքում (https://www.gov.am/am/prsp/) որպես ռազմավարական համապարփակ փաստաթուղթ նշված է միայն «ՀՀ 2014-2025 թթ. հեռանկարային զարգացման ռազմավարական ծրագիրը», ինչն ըստ էության ժամանակավրեպ է և դրան հղումներ Նախագծում իրավացիորեն չկան: Փոխարենը, 2018 թ. թավշյա հեղափոխությունից հետո առայսօր չի մշակվել ՀՀ զարգացման հեռանկարային համապարփակ ռազմավարական մի այնպիսի ծրագիր (քննարկված քաղաքացիական հասարակության ակտիվ մասնակցությամբ), ինչը ուղենիշ կլիներ ՀՀ սոցիալ-տնտեսական հարատև, կայուն, անվտանգ զարգացմանն ու աշխատանքի միջազգային բաժանմանը արժանի մասնակցությանը:</t>
      </is>
    </oc>
    <nc r="C56"/>
  </rcc>
  <rcc rId="1218" sId="1">
    <oc r="E56"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E56"/>
  </rcc>
  <rcc rId="1219" sId="1">
    <oc r="B57" t="inlineStr">
      <is>
        <t>"Տնտեսական իրավունքի կենտրոն" Հասարակական կազմակերպություն</t>
      </is>
    </oc>
    <nc r="B57"/>
  </rcc>
  <rcc rId="1220" sId="1">
    <oc r="C57" t="inlineStr">
      <is>
        <t>Նախագծի 12-15 հոդվածներով կարգավորվում են «ՎՏԲ-Հայաստան բանկ» ՓԲԸ-ում ավանդատու հանդիսացող քաղաքացիների` նախկին ԽՍՀՄ Խնայբանկի ՀԽՍՀ հանրապետական բանկում մինչև 1993 թվականի հունիսի 10-ը ներդրած դրամական ավանդների դիմաց փոխհատուցման տրամադրման գործընթացները: Ցավոք, այդ գործընթացը, մեր կարծիքով շատ է երկարաձգվում և չի համապատասխանում այդ ծրագրի նպատակարումներին: Այսպես. 1) 2023 թվականինն էլ նախատեսվում է այդ բյուջետային ծրագրին հատկացնել սոսկ 1.1 մլրդ դրամ, այնքան, որքան նախորդ տարիներին: Մինչդեռ հատկանշական է, որ այդ ծրագրի շահառուները տարեցտարի պակասում են ելնելով ինչպես տարիքից, այնպես էլ՝ միգրացիոն հոսքերից: Հետևապես առաջարկում ենք, որպեսզի ՀՀ պետական բյուջեով այդ ծրագրի իրականացմանը հատկացվեն ավելի շատ միջոցներ՝ առնվազն 2 անգամ ավելի շատ Նախագծով նախատեսվածից, այն հաշվով, որպեսզի միջինժամկետ հատվածում բավարարվեն դրա բոլոր շահառուների ակնկալիքները և նրանց հետ վերադարձվեն ավելի քան 30 տարի առաջ կատարված ներդորւմները , որոնց հաշվին տարիներ շարունակ իրականացվել են ՀՀ սոցիալ-տնտեսական զարգացման բազմաթիվ ծրագրեր, որոնցից այժմ էլ օգտվում են այդ ներդրումների շահառու ներկայիս սերունդը, այդ թվում որոշումներ ընդունող իշխանության ներկայացուցիչները: 2) Այդ բյուջետային ծրագրի իրականացման նպատակով Նախագծի 13-րդ հոդվածի 1-ին մասով նախատեսված է փոխհատուցման արտահերթ տրամադրումը Հայրենական մեծ պատերազմի վետերաններին: Մինչդեռ անհասկանալի է, թե ինչու այդպիսի արտոնություն չի սահմանված Հայրենական մեծ պատերազմի մասնակցին հավասարեցված անձանց անունով ներդրված ավանդը ՀՀ օրենսդրությամբ սահմնաված կարգով նրանց և/կամ նրանց ժառանգած անձանց վրա: Ակնհայտ է, որ այդ անձանց թիվը գնալով պակասում է, իսկ նրանց ավանդների նկատմամբ ժառանգության իրավունքով ՀՀ օրենսդրությամբ սահմանված կարգով ձևակերպված ժառանգների թիվը մեծ չէ: Հետևապես առաջարկում ենք Նախագծի 13-րդ հոդվածի 1-ին մասից հետո լրացնել նոր 2-րդ մաս՝ հետևյալ բովանդակությամբ. «փոխհատուցման արտահերթ տրամադրումը Հայրենական մեծ պատերազմի մասնակիցներին հավասարեցված անձանց և նրանց ավանդները ժռանգության իրավունքով ՀՀ օրենսդրությամբ սահմանված կարգով ձևակերպած ժառանգներին` «Հայաստանի Հանրապետության 2006 թվականի պետական բյուջեի մասին» օրենքի N 8 հավելվածի 4-րդ կետով սահմանված սանդղակին համապատասխան` Կառավարության սահմանած կարգով,», Այս կարգավորմամբ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 3) Նախագծի 13-րդ հոդվածի 2-րդ մասով նախատեսված է փոխհատուցման տրամադրումը «Հայաստանի Հանրապետության 2006 թվականի պետական բյուջեի մասին» օրենքի N 8 հավելվածի 4-րդ կետով սահմանված սանդղակին համապատասխան` մինչև 1940 թվականի հունիսի 30-ը ներառյալ ծնված անձանց: Ըստ այդ կարգավորման նշված բյուջետային ծրագրից արտոնություն ստացող անձանց տարիքը պետք է լինի 81.5 տարուց ավելի: Կարծում ենք, որ այս կարգավորումը չի բխում ՀՀ սահմանադրությունից, մարդու իրավունքների պաշտպանության ՀՀ ռազմավարությունից և երկրում ներկայում տիրող ժողովրդագրական իրավիճակից: Այսպես, ըստ Ալիք մեդիա լրատվական կայքի հետազոտության տվյալների «Հայաստանում կտրուկ նվազել է կյանքի միջին տեւողությունը. սրա մասին փաստում է պաշտոնական վիճակագրությունը: 2020 թվականին տղամարդկանց կյանքի միջին տեւողությունը մեր երկրում եղել է 68.4 տարի: Սա, 2000 թվականից սկսած, Հայաստանում արձանագրված ամենացածր ցուցանիշն է:»: Ըստ պատոնական վիճակագրության տվյալների 2019 թ. ՀՀ ամբողջ բնակչության կյանքի սպասվող տևողությունը հաշվարկված ծննդից, ըստ սեռի կազմում էր 76.5, այդ թվում կանանց՝ 79.5, իսկ տղամարդկանց՝ 73.1: Այդ տվյալները 2020 թ. բնութագրվում են հետևյալ ցուցանիշներով՝ 73.5, 78.6, 68.4: Ակնհայտ է, որ երկրում կյանքի սպասվող տևողությունը աստիճանաբար նվազում է: Այդ պայմաններում ոչ մարդասիրական, խտրական ու անհավասար է թվում կառավարության քաղաքականությունը 1993 թվականին ներդրված ավանդների փոխհատուցումը 81.5 տարուց ավելի անձանց: Հետևապես առաջարկում ենք Նախագծի 13-րդ հոդվածի 2-րդ մասում «մինչև 1940 թվականի հունիսի 30-ը ներառյալ ծնված անձանց» բառերը փոխարինել «մինչև 1949 թվականի հունիսի 30-ը ներառյալ ծնված անձանց» բառերով՝ ներկայում Հայաստանում կյանքի սպասվող տևողությանը համապատասխան: Այս կարգավորմամբ նույնպես կվերացվի սույն բյուջետային ծրագրի ներկայում գործող իրավակարգավորումների հակասահմանա-դրականությունը՝ օրենքի առջեւ հավասարության ու խտրականության բացառման իրավանորմերի առումով:</t>
      </is>
    </oc>
    <nc r="C57"/>
  </rcc>
  <rcc rId="1221" sId="1">
    <oc r="D57" t="inlineStr">
      <is>
        <t xml:space="preserve">Պետական բյուջեի ծախսերը նախատեսվում են հարկաբյուջետային շրջանակի հիման վրա սահմանված չափաքանակներին համապատասխան, որոնք իրենց հերթին հաշվի են առնում նաև բյուջետաին ծախսերի առաջնահերթությունները։ Սահմանված չափաքանակների շրջանակում հատկացումները տրամադրելիս հերթացուցակ չառաջացնելու նպատակով ՀՀ 2023 թվականի պետական բյուջեի նախագծով առաջարկվում է խնդրո առարկա միջոցառման գծով միջոցները տրամադրել մինչև 01.07.1940 ծնված տարեց շահառուներին։
Պետք է հաշվի առնել նաև, որ ավանդի դիմաց փոխհատուցում ստանալու համար դիմելու իրավունք ունեն նաև ՀՀ պաշտպանության մարտական գործողությունների մասնակից անձանց և սահմանամերձ բնակավայրերի բնակիչները, որոնց թիվը վերջին տարիներին ավելացել է։ Ըստ այդմ, առկա բյուջետային ռեսուրսների շրջանակում տարեց ավանդատուների ավանդի փոխհատուցման իրավունքի սահմանման համար ներկայումս նպատակահարմար չէ 2023 թվականին տարիքային շեմը 1 կամ ավելի տարով բարձրացնելը: 
Դրամական միջոցների առկայության դեպքում, հաշվի առնելով նաև տարվա ընթացքում դիմումների թիվը, 2023 թվականի ընթացքում հնարավոր է անդրադարձ կատարվի  նշված սոցիալական խմբի տարիքային շեմին  (բարձրացվի շեմը)։
Հարկ է նշել, որ «ՀՀ 2006 թվականի պետական բյուջեի մասին» ՀՀ օրենքի N8 հավելվածով հաստատված՝ 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պետք է կրի հասցեական բնույթ և նպատակաուղղվի առաջին հերթին հանրապետության բնակչության սոցիալապես առավել անապահով խմբերին խմբերին դասված քաղաքացիների սոցիալական վիճակի բարելավմանը, որպես սոցիալական օգնություն: Փոխհատուցման տրամադրման հասցեկան  բնույթն օրենքում ամրագրված լինելն արդեն իսկ ենթադրում է, որ հիշյալ դրամական ավանդների դիմաց փոխհատուցումը հասցեագրված է կոնկրետ անձանց շրջանակին, ուստի և փոխհատուցում ստանալու ավանդատուի պահանջի իրավունքը սույն օրենքի ուժով համարվում է  կոնկրետ անձանց հետ անխզելիորեն կապված իրավունք, հետևաբար չի թույլատրվում այդ իրավունքի անցումը այլ անձի և այն ժառանգության զանգվածի մեջ չի մտնում: Ուստի 2-րդ առաջարկությունն ընդունելի չէ։
</t>
      </is>
    </oc>
    <nc r="D57"/>
  </rcc>
  <rcc rId="1222" sId="1">
    <oc r="E57"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oc>
    <nc r="E57"/>
  </rcc>
  <rcc rId="1223" sId="1">
    <oc r="B58" t="inlineStr">
      <is>
        <t>"Տնտեսական իրավունքի կենտրոն" Հասարակական կազմակերպություն</t>
      </is>
    </oc>
    <nc r="B58"/>
  </rcc>
  <rcc rId="1224" sId="1">
    <oc r="C58" t="inlineStr">
      <is>
        <t>Նախագծի 3-րդ հոդվածով նախատեսվում է շարունակել Արցախի Հանրապետությանը բյուջետային վարկի տրամադրաման հանձնառությունը՝ «3. Արցախի Հանրապետությանը սույն օրենքով նախատեսված բյուջետային վարկը տրամադրվում է մինչև 2027 թվականի հունվարի 1-ը մարման ժամկետով՝ տարեկան 0.01 տոկոս տոկոսադրույքով …»: Այս կարգավորման առումով մեզ՝ ՀՀ քաղաքացիներիս անհայտ է մնացել և մնում տարիներ շարունակ նույնատիպ քաղաքականության արդյունքում Արցախի Հանարապետությանը տրամադրված վարկի վերադարձման, տոկոսների մարման, Արցախի Հանարպետության բյուջետային եկամուտների և ծախսերի վերաբերյալ մատչելի վերլուծությունն ու այդ հիման վրա վարկի տրամադրման հիմնավորումը: Այս խնդիրը առավալեապես ցայտուն է այն պարագայում, երբ 2020 թ. 44-օրյա պատերազմից հետո կտրուկ մեծացան ՀՀ պետական բյուջեից հատկացումները Արցախի Հանրապետությունը՝ մի քանի անգամ գերազնացելով բյուջետային վարկի գումարները: Ավելին, ակնհայտ դարձան Արցախի Հանարպետության իշխանության ղեկին մոտ կանգնած անձանց ապօրինի հարստացման, բյուջետային միջոցների կոռուպցիոն յուրացմանը վերաբերյալ փաստերը, և վերջապես՝ գործող իշխանության կողմից վարվող այնպիսի քաղաքականությունը, ինչը որ միայն չի բխում Հայաստանի Հանրապետության շահերից, այլև շատ հաճախ հակասում է դրան: Ելնելով վերոհիշյալից առաջարկում ենք Նախագծի բյուջետային ուղերձում լրացնել նոր մաս՝ ուղղված Արցախի Հանարապետությանը տրամադրված վարկերի օգտագործման, տոկոսների մարման և պարտքի մարման մասին:</t>
      </is>
    </oc>
    <nc r="C58"/>
  </rcc>
  <rcc rId="1225" sId="1">
    <oc r="E58"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oc>
    <nc r="E58"/>
  </rcc>
  <rcc rId="1226" sId="1">
    <oc r="B59" t="inlineStr">
      <is>
        <t>"Տնտեսական իրավունքի կենտրոն" Հասարակական կազմակերպություն</t>
      </is>
    </oc>
    <nc r="B59"/>
  </rcc>
  <rcc rId="1227" sId="1">
    <oc r="C59" t="inlineStr">
      <is>
        <t>Նախագծի 4-րդ հոդվածով նախատեսված է «4. 2023 թվականին պետական պաշտոն և պետական ծառայության պաշտոն զբաղեցնող անձանց բազային աշխատավարձի չափը կազմում է 83 200 դրամ.», իսկ 5-րդ հոդվածով՝ «5. յուրաքանչյուր մարմնի պետական ծառայողների տարեկան պարգևատրման ֆոնդի միասնական տոկոսային դրույքաչափը կազմում է այդ մարմնի գծով Հայաստանի Հանրապետության 2022 թվականի պետական բյուջեով նախատեսված պետական ծառայողների հիմնական աշխատավարձի տարեկան ֆոնդի 10 տոկոսը.»: Այս կարգավորումներով փաստորեն պետական պաշտոն և պետական ծառայության պաշտոն զբաղեցնող անձանց բազային աշխատավարձի չափը նախորդ տարվա համեմատությամբ աճում է 25.8 տոկոսով, ինչպես նաև դրան զուգահեռ պահպանվում է նրանց պարգևավճարներ տրամադրելու արատավոր քաղաքականությունը (Նախագծի 1005 բյուջետային ծրագրով հանրային աշխատողների պարգևավճարների և պատվովճարների ծախսը նախատեսած է ավելի քան 11 մլրդ ՀՀ դրամի չափով), ինչը բոլորովին էլ չի հիմնավորվում դրանք ստանալու համար հիմնավոր և ապացուցողական ուժ ունեցող հաշվետվություններով: Այս պարագայում անհեթեթ է թվում. 1) երկրում 2023 թ. հունվարի 1-ից նվազագույն աշխատավարձի մակարդակը սոսկ 10.3 տոկոսով բարձրացնելը՝ 75.000 ՀՀ դրամ՝ 2021 թ. 68.000 ՀՀ դրամի փոխարեն: 2) կենսաթոշակների բարձրացման նախատեսումը իրականացնել սոսկ հուլիսի 1-ից՝ 7-8 տոկոսի սահմաններում, 3) Զարմանալի է, որ բյուջեում պահպանվում են հանրային ծառայողների սոցիալական երաշխիքները և անգամ դրանք ավելացվում են: Նախատեսվում է ավելացնել եկամտային հարկի տոկոսների մարման ուղղությամբ ծախսերը: Միայն հիփոթեքային վարկի սպասարկման համար նախատեսում են կատարել ավելի քան 64 միլիարդ դրամի ծախս։ Այսինքն այդքան գումարով բարձր աշխատավարձ ստացող մարդկանց չեն հարկում եկամտահարկով, այլ այդքան գումարն ուղղում են իրենց հարստացմանը, այն է՝ բնակարան ձեռք բերելուն։ Ընդ որում՝ այս օրենսդրական նախաձեռնության շրջանակներում 2018-ից հետո ըստ ՀՀ ՊԵԿ տվյալների այս երաշխիքից օգտվել է 70․000 անձ, որոնցից 759-ը պարզապես օրենքի խախտմամբ այդ արտոնությունից օգտվել է մեկ անգամից ավելի։ Սա մեծ կոռուպցիոն փաստ է, որի վրա հրավիրում եմ իրավապահ մարմինների ուշադրությունը։ 4) Վերոհիշյալին զուգահեռ շարունակվում է իրագործվել եկամտահարկի հարկման համահարթ սկզբունքը, ինչը հակասելով ՀՀ կառավարության կողմից հաստատված ՀՀ հարկային օրենսգրքի հայեցակարգի պահանջներին, ահա արդեն 4 տարի շարունակ իրականացվում է առանց «սոցիալական կրեդիտների» համակարգի ներդրման: Դրա արդյունքում պետական բյուջե տարեկան չեն մուտքագրվում ավելի քան 32 մլրդ ՀՀ դրամ, ինչը հաջողությամբ կարելի էր օգտագործել սույն առաջարկությունների սկզբում նշված բյուջետային ծրագրերի իրագործման նպատակով: Ելնելով վերահիշյալից առաջարկում ենք Նախագծի հետ միասին նախատեսել ՀՀ հարկային օրենսգրքում լրացումներ և փոփոխություններ կատարելու մասին օրինագծեր (Ձեր պահանջի դեպքում իմ կողմից մշակված դրանց նախագծերը կներկայացնեմ Նախագծի հեղինակներին), որոնցով մասնավորապես. 1) Կսահմանվի եկամտահարկի գանձման պրոգրեսիվ սանդղակ, ինչի արդյունքում ՀՀ պետական բյուջե տարեկան կմուտքագրվեն ավելի քան 32 մլրդ ՀՀ դրամ միջոցներ, 2) Կվերացվեն հիպոթեկային վարկի տոկոսի փոխհատուցման նպատակով եկամտահարկի վերադարձի կոռուպցիոն կարգավորումները, ինի արդյունքում ՀՀ պետական բյուջեի ծախսերը տարեկան կնվազեն առնվազն 68 մլրդ ՀՀ դրամի չափով, 3) Այդ տնտեսված միջոցները կօգտագործվռն պետական բյուջեի պակասուրդի նվազմանն ու սցիալական լուրջ ծրագրերի իրականացմանը:</t>
      </is>
    </oc>
    <nc r="C59"/>
  </rcc>
  <rcc rId="1228" sId="1">
    <oc r="D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oc>
    <nc r="D59"/>
  </rcc>
  <rcc rId="1229" sId="1">
    <oc r="E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oc>
    <nc r="E59"/>
  </rcc>
  <rcc rId="1230" sId="1">
    <oc r="B60" t="inlineStr">
      <is>
        <t>"Տնտեսական իրավունքի կենտրոն" Հասարակական կազմակերպություն</t>
      </is>
    </oc>
    <nc r="B60"/>
  </rcc>
  <rcc rId="1231" sId="1">
    <oc r="C60" t="inlineStr">
      <is>
        <t>Ի լրումն վերահիշյալի, հարկ է նշել, որ Նախագծի առանձին հատուկ հոդվածով չի սահմանված նվազագույն աշխատավարձի չափը, ինչը հակասում է ինչպես միջազգային պարտավորություններին, այն է՝ Հայաստանի Հանրապետության կողմից ստորագրված ԱՄԿ (Աշխատանքի միջազգային կազմակերպություն) 1970 թվականի հունիսի 3-ի «Նվազագույն աշխատավարձի մասին» N 131 կոնվենցիայի պահանջներին, որի նորմերը ուժի մեջ են մտել 2006 թվականի ապրիլի 29-ից եւ փաստորեն այդ ժամանակից ի վեր Հայաստանը խախտում է միջազգային նորմը եւ ՀՀ զբաղված քաղաքացիների համար երաշխավորում է ոչ արժանապատիվ նվազագույն աշխատավարձ (ներկայում 75.000 ՀՀ դրամ), այնպես էլ՝ 2004 թ. մարտին ընդունված «Կենսաապահովման նվազագույն զամբյուղի եւ կենսաապահովման նվազագույն բյուջեի մասին» ՀՀ օրենքի իրավակարգավորումներին, ըստ որի.  կենսաապահովման նվազագույն զամբյուղը մարդու առողջության պահպանման եւ կենսագործունեության ապահովման համար անհրաժեշտ` միջազգայնորեն ընդունված ֆիզիոլոգիական, առողջապահական ու սոցիալական նորմատիվներով հաշվարկված սննդամթերքի եւ հիմնավորված գործակիցներով հաշվարկված ոչ պարենային ապրանքներ ու ծառայությունների կազմն ու կառուցվածքը սհամանող նվազագույն քանակն է (ընդգծումներն իմն են),  կենսաապահովման նվազագույն զամբյուղը եւ կենսաապահովման նվազագույն բյուջեն նպատակ ունեն հիմնավորել սահմանվող նվազագույն աշխատավարձի, կենսաթոշակների, ինչպես նաեւ նպաստների եւ սոցիալական այլ վճարների չափերը (ընդգծումն իմն է),  Հայաստանի Հնարապետությունում կենսաապահովման նվազագույն բյուջեի մեծությունը հիմք է նվազագույն աշխատավարձի, կենսաթոշակների, կրթաթոշակների, ինչպես նաեւ նպաստների եւ սոցիալական այլ վճարների չափերի սահմանման համար (ընդգծումն իմն է),  կենսաապահովման նվազագույն զամբյուղի կազմն ու կառուցվածքը սահմանվում են օրենքով (ընդգծումն իմն է), 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յուրաքնաչյուր տարի արտացոլվում են ՀՀ պետական բյուջեի մասին օրենքում (ընդգծումն իմն է): Ելնելով վերահիշյալից առաջարկում ենք Նախագծում սահմանել Հայաստանի Հանրապետությունում նվազագույն աշխատավարձի, կենսաթոշակների, կրթաթոշակների, ինչպես նաեւ նպաստների, սոցիալական այլ վճարների չափերի եւ կենսաապահովման նվազագույն բյուջեի մեծության միջեւ համամասնությունները, ինչը կհամապատասխանի 2022 թ. 2-րդ եռամսյակի դրությամբ հաշվարկված նվազագույն պարենային զամբյուղի 44.432 ՀՀ դրամ արժեքին և նվազագույն սպառողական զամբյուղի 133.345 ՀՀ դրամ արժեքին և ըստ այդմ կսահմանվի, որ. «2023 թվականին նվազագույն աշխատավարձի չափը կազմում է 130 000 դրամ, 2023 թվականին պետական պաշտոն և պետական ծառայության պաշտոն զբաղեցնող անձանց բազային աշխատավարձի չափը կազմում է 111 800 դրամ, ինչը կազմում է նվազագույն աշխատավարչի 85 տոկոսը, 2023 թվականին կենսաթոշակի հիմնական չափը կազմում է 78 000 դրամ, ինչը կազմում է նվազագույն աշխատավարչի 60 տոկոսը.»: Այսպիսի կարգավորումները կհամապատասխանեն ՀՀ սահմանադրությամբ սահմանված սոցիալական պետության իրավակարգավորմանը, Մարդու իրավունքների և ազատությունների Համընդհանուր Հռչակագրի, Մարդու իրավունքների պաշտպանության ՀՀ ռազմավարության հիմնարար սկզբունքներին ու նպատակներին, ինչպես նաև վերահիշյալ միջազգային պարտավորություններին ու ՀՀ օրենքների դրույթներին:</t>
      </is>
    </oc>
    <nc r="C60"/>
  </rcc>
  <rcc rId="1232" sId="1">
    <oc r="D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oc>
    <nc r="D60"/>
  </rcc>
  <rcc rId="1233" sId="1">
    <oc r="E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oc>
    <nc r="E60"/>
  </rcc>
  <rcc rId="1234" sId="1">
    <oc r="B61" t="inlineStr">
      <is>
        <t>"Տնտեսական իրավունքի կենտրոն" Հասարակական կազմակերպություն</t>
      </is>
    </oc>
    <nc r="B61"/>
  </rcc>
  <rcc rId="1235" sId="1">
    <oc r="C61" t="inlineStr">
      <is>
        <t>Նախագծով կենսաթոշակների բարձրացման իրականացման նախատեսումը սոսկ 2023 թ. հուլիսի 1-ից՝ 7-8 տոկոսի սահմաններում հիմնավորվում է այն փաստերով, որ 2022 թ. սեպտեմբերի 1-ից արդեն հիմնական կենսաթոշակը բարձրացվել է 3 000 ՀՀ դրամով, և սկսած 2022 թ. հուլիսի 1-ից երկրում իրականացվում է կենսաթոշակառուների կողմից անկանխիկ գործարքներ կատարելու դեպքում 10 %-ի չափով հետվճար, բայց ոչ ավելի քան 5 000 ՀՀ դրամը, ստանալու փորձարարկան ծրագիրը: Այս կապակցությամբ կցանկանայի նշել, որ փորձարարական ծրագրի մասին ՀՀ ԱՍՀՆ նախարարը կառավարության նիստերում պարբերաբար հնչեցնում է կեղծ տեղեկատվություն այն մասին, որ ծրագիրն ընթանում է բարեհաջող և դրա իրականացման խոչընդոտները կապված են կենսաթոշակառուների կողմից անկանխիկ գործարքներ կատարելու ցանկության բացակայությամբ և/կամ դրանց չիմացությամբ : Իսկ փորձարարական ծրագրին փաստորեն միացել են ՀՀ 17 առևտրային բանկերից սոսկ 3-ը: Ընդ որում, դրանք էլ հետվճարներն իրականացնում են ուշացումով, ընդհատումներով և բազմաթիվ այլ բացթողումներով: Հատկանշական է, որ այդ փորձարարական ծրագրին չի միացել Հայէկոնոմբանկը, որի համասեփականատերը Քաղաքացիական պայմանագիր կուսակցության համամասնական ցուցակով ՀՀ ԱԺ պատգամավոր է: Դա վկայում է կուսակցի կողմից իր առաջնորդի՝ ՀՀ վարչապետի քաղաքական նախաձեռությանը աջակցելուց խուսափում: Մինչդեռ նույն անձը ակտիվորեն օգտագործում է իր մանդատը անձնական և խմբային շահերի սպասարկման համար: Այդ փաստի պարագայում ՀՀ 560 000 կենսաթոշակառուներից փորձարարական ծրագրից օգտվում են սոսկ միայն 17 000-ը, ինչը ՀՀ սահմանադրության 28-րդ և 29-րդ հոդվածների խախտում է, որոնցով սահմանվում է օրենքի դիմաց բոլորի հավասարությունը և խտրականության բացառումը, ելնելով … սոցիալական, գույքային վիճակից…: Հետևապես առաջարկում ենք փորձարարական ծրագիրը 2023 թ. բյուջեում նախատեսել որպես ինքնուրույն բյուջետային ծրագիր և հնարավություն տալ դրանից օգտվել բոլոր կենսաթոշակառուներին: Հակառակ դեպքում պետք է դադարեցնել փորձարարական ծրագրի գործողությունը:</t>
      </is>
    </oc>
    <nc r="C61"/>
  </rcc>
  <rcc rId="1236" sId="1">
    <oc r="D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2022 հուլիսի 1-ից մինչև հոկտեմբեր ամիսը՝ նեևառյալ անկանխիկ գործարք են կատարել և միջոցառման շրջանակներում հետվճար են ստացել շուրջ 60300 կենսաթոշակառուներ, նպաստառուներ: Ընդ որում ծրագրի մեկնարկի համեմատ հոկտեմբեր ամսին գործարքների ծավալները եռապատկվել են: Պետական բյուջեից փոխանցվել է հետվճար՝ շուրջ 194.5 մլն դրամ և  նույնքան էլ միջոցառման շրջանակներում գործընկերություն հաստատած բանկերի կողմից:  Արդյունքում, յուրաքանչյուր թոշակառուի հաշվարկով հետվճարը հոկտեմբերին կազմել է  միջինը 3000 դրամ։ Ընդ որում, կենսաթոշակառուների ծախսերն ուղղվել են առաջին անհրաժեշտության ապրանքների ձեռք բերմանը (դեղորայք, սննդամթերք և այլն) և կոմունալ վճարումներին: Միջոցառման շրջանակներում գործընկերություն հաստատելու համար ՀՀ բանկերին ներկայացված առաջարկության հիման վրա գործընկերության հայտ է ներկայացվել չորս բանկերի կողմից, որից մեկը 2022 սեպտեմբեր ամսից է գործընկերություն հաստատել: Այսինքն՝ չի բացառվում հետագայում ևս այլ բանկերի կողմից համապատասխան հայտ ներկայացնելու հնարավորությունը: Միաժամանակ, կենսաթոշակառուները ևս ցանկացած ժամանակ կարող են ընտրել (կամ փոխել) կենսաթոշակը վճարող բանկը: Հարկ է նշել նաև, որ արդեն իսկ պաշտոնական շրջանառության մեջ է դրվել միջոցառման ժամկետը մինչև 01.07.2023թ երկարաձելու մասին համապատասխան իրավական ակտի նախագիծը:
Հարկ է նշել, ՀՀ կառավարության 2022 թվականի հունիսի 23-ի N 932-Լ որոշման հավելվածի 6-րդ կետի համաձայն՝ հետվճարները գործընկեր բանկերի կողմից հաշվարկվում են նախորդ ամսվա ընթացքում կատարված անկանխիկ գործարքներից և փոխանցվում են շահառուների սոցիալական ապահովության հաշվին՝ յուրաքանչյուր ամիս մինչև տվյալ ամսվա 25-ը։ Նախորդ ամիսներին հեւտվճարը փոխանցվել է սահմանված ժամկետում։ </t>
      </is>
    </oc>
    <nc r="D61"/>
  </rcc>
  <rcc rId="1237" sId="1">
    <oc r="E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oc>
    <nc r="E61"/>
  </rcc>
  <rcc rId="1238" sId="1">
    <oc r="B62" t="inlineStr">
      <is>
        <t>"Տնտեսական իրավունքի կենտրոն" Հասարակական կազմակերպություն</t>
      </is>
    </oc>
    <nc r="B62"/>
  </rcc>
  <rcc rId="1239" sId="1">
    <oc r="C62" t="inlineStr">
      <is>
        <t>Այս փաստաթղթում տնտեսական զարգացման գերակայություններ չեն նախատեսված, հույսը դրված է նրա վրա, որ ռուս-ուկրաինական պատերազմի արդյունքում Ռուսաստանից եկածների ներդրումների ներհոսքը կշարունակվի և կապահովվի տնտեսական երկնիշ աճ։ Ըստ նախագծի երկնիշ աճի կեսը պայմանավորված է զբոսաշրջության և առևտրի տեմպերի արագացումով, և մասնակիորեն տեղեկատվական տեխնոլոգիայի ոլորտում ներդրումներով։ Բյուջեն կարդալիս մենք չենք տեսնում, թե մեր երկրի զարգացման ողնաշարը և գերակա ուղղությունները որոնք են, որի հիման վրա ներդրողները շահագրգռված կլինեն ներդրումներ կատարել տնտեսության մեջ։ Բյուջեի նախագծին կից ներկայացված 13 աղյուսակներում ներառված են բյուջետային ծախսերի առաջնահերթությունները՝ պետական նշանակության ավտոճանապարհների հիմնանորոգում, էկոնոմիկայի նախարարության շենքային պայմանների բարելավում, քննչական կոմիտեի շենքային պայմանների բարելավում։ Ահա առաջնահերթությունները մեր 2023 թվականի բյուջեում։ Մյուս առաջնահերթությունը հանրային աշխատողների սոցիալական վիճակի բարելավումն է։ Այսպես, ի լրումն նախորդիվ ներկայացրած փաստագրումներին հարկ ենք համարում նշել, որ երկրում խորացող աղքատության պարագայում Նախագծով նախատեսվում է հանրային աշխատողների 20439 հաստիքային միավորների քանակը 2022 թվականի համեմատ ավելացնել ևս 254 հոգով: Եւ այդ այն դեպքում, երբ խիստ կասկածելի է հանրային աշխատողների աշխատանքի արդյունավետությունը, ինչի մասին վկայում է երկրում ստեղծված սոցիալ-տնտեսական ծանր իրավիճակը, երբ աղքատ է երկրի բնակչության շուրջ 30 տոկոսը, իսկ երկրի զարգացման հստակ հեռանկարներ չկան, լուրջ հիմնախնդիրներ կան հանրային ծառայության մատուցման, իրավապահ ու դատական համակարգերում, երբ կոռուպցիայի դեմ պայքարը չի տալիս ցանկալի արդյունքներ:</t>
      </is>
    </oc>
    <nc r="C62"/>
  </rcc>
  <rcc rId="1240" sId="1">
    <oc r="E62" t="inlineStr">
      <is>
        <t>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oc>
    <nc r="E62"/>
  </rcc>
  <rcc rId="1241" sId="1">
    <oc r="B63" t="inlineStr">
      <is>
        <t>"Տնտեսական իրավունքի կենտրոն" Հասարակական կազմակերպություն</t>
      </is>
    </oc>
    <nc r="B63"/>
  </rcc>
  <rcc rId="1242" sId="1">
    <oc r="C63" t="inlineStr">
      <is>
        <t>ՀՀ կառավարության նիստում Նախագծի քննարկման ժամանակ, ինչպես վարչապետը, այնպես էլ մյուս նախարարները խոսում էին կրթության, հատկապես շարունակական կրթության գերակայության մասին, որոնք հիմք պետք է դառնային ոչ ավել, ոչ պակաս աշխատավարձերի բարձրացման, պարգևավճարների վճարման, հանրային աշխատողների ն սոցիալական երաշխիքներ տրամադրելու, խտրական հարկահանությունը բացառելու համար։ Այդ կապակցությամբ փորձեցի տեսնել մեր նախարարների շարունակական կրթության պատմությունը։ Եվ պարզվեց, որ կաբինետի անդամներից մեկը չունի բարձրագույն կրթություն, և դա փաստ է։ Ավելին, նա չունի շարունակական կրթության մասնակցության որևէ սերտեֆիկատ, դիպլոմ: Նույնկերպ նախարարների 80 տոկոսից ավելին չեն անցել շարունակական կրթության որևէ սեմինար, կուրս, ուսուցում։ Նախարարների 80 տոկոսը իր ոլորտը կառավարելու բնագավառում կրթություն չունի, նաև աշխատանքային գործունեությունը կապված չի եղել իրենց վստահված ոլորտի կառավարման հետ։ 20 տոկոսը զբաղեցնում է իր մասնագիտության հետ որևէ կապ չունեցող պաշտոն։ Եվ հենց դա էլ հանգեցնում է բյուջեի նախագծի ոչ պրոֆեսիոնալ քննարկման։</t>
      </is>
    </oc>
    <nc r="C63"/>
  </rcc>
  <rcc rId="1243" sId="1">
    <oc r="E63" t="inlineStr">
      <is>
        <t xml:space="preserve">
ՀՀ Սահմանադրության 148-րդ հոդվածի 1-ին մասի համաձայն՝  Կառավարության անդամը պետք է բավարարի պատգամավորին ներկայացվող պահանջները:</t>
      </is>
    </oc>
    <nc r="E63"/>
  </rcc>
  <rcc rId="1244" sId="1">
    <oc r="B64" t="inlineStr">
      <is>
        <t>"Տնտեսական իրավունքի կենտրոն" Հասարակական կազմակերպություն</t>
      </is>
    </oc>
    <nc r="B64"/>
  </rcc>
  <rcc rId="1245" sId="1">
    <oc r="C64" t="inlineStr">
      <is>
        <t>Նույնպատկերն է նաև Ազգային Ժողովում: ՀՀ ԱԺ պաշտոնական կայքի մեր ուսումնասիրությունները ցույց են տալի, որ այդ օրենք ընդունող ԱԺ պատգամավորների մի մասը չունի անգամ բարձրագույն կրթություն, նրանց գերակշռող մասը չի անցել շարունակական կրթության որևէ դասընթաց, վերապատրաստման որևէ սեմինար: Բայց ահա բյուջեի նախագծով նրանց բազային աշխատավարձը ոչ միայն բարձրացվում է մոտ 26 տոկոսով, այլև պահպանվում են պատգամավորական գործունեության դրամական փոխհատուցումներն առնվազն 250 հազար դրամով, որի համար նրանք ոչ միայն հաշվետվություն չեն ներկայացնում, այլև հարկեր չեն վճարում: Ի լրումն դրա, նրանք որպես բարձր եկամուտ սատացող անձինք օգտվում են եկամտահարկի հարկահանման համահարթ կոռուպցիոն ռեժիմից, հիպոթեքային վարկի տոկոսների դիմաց եկամտային հարկի վերադարձի կոռուպցիոն իրավական կարգավորումից: Միայն այդ ուղղությամբ եկամտահարկի ծախսը 2023 թ. կկազմի 64.1 մլրդ դրամ կամ եկամտահարկի ծախսերի 68.6 տոկոսը, պետական եկամուտների 2.91 տոկոսը և ՀՆԱ 0.69 տոկոսը: Այդ ծախսը ավելի քան 2 անգամ գերազանցում է գյուղատնտեսության ոլորտի աշխատողների աշխատավարձին, միկրոբիզնեսի զարգացմանն ու ՏՏ ոլորտին ուղղվող արտոնությունների վրա կատարվող ծախսերը: Մինչդեռ այդ գումարները կարելի էր ուղղել երկրի պաշտպանունակության հզորացմանը և ոչ թե հանրային աշխատողների ապօրինի հարստացմանը:</t>
      </is>
    </oc>
    <nc r="C64"/>
  </rcc>
  <rcc rId="1246" sId="1">
    <oc r="E64" t="inlineStr">
      <is>
        <t>ՀՀ Սահմանադրության 48-րդ հոդվածի 2-րդ մասի համաձայն՝ Ազգային ժողովի պատգամավոր կարող է ընտրվել քսանհինգ տարին լրացած, վերջին չորս տարում միայն Հայաստանի Հանրապետության քաղաքացի հանդիսացող, վերջին չորս տարում Հայաստանի Հանրապետությունում մշտապես բնակվող, ընտրական իրավունք ունեցող և հայերենին տիրապետող յուրաքանչյուր ոք:</t>
      </is>
    </oc>
    <nc r="E64"/>
  </rcc>
  <rcc rId="1247" sId="1">
    <oc r="B65" t="inlineStr">
      <is>
        <t>"Տնտեսական իրավունքի կենտրոն" Հասարակական կազմակերպություն</t>
      </is>
    </oc>
    <nc r="B65"/>
  </rcc>
  <rcc rId="1248" sId="1">
    <oc r="C65" t="inlineStr">
      <is>
        <t>Միաժամանակ խնդրահարույց է Նախագծով ՀՀ կենտորանկան բանկի պահպանմանն ուղղվող ծախսերի մեծությունն, ինչին դրական եզրակացություն է տվել ՀՀ կառավարությունը: 11. Այսպես, ըստ Նախահաշվի, 2023 թվականին Բանկի ապարատի պահպանման ծախսերը նախատեսվել են 9,898.0 մլն դրամի չափով, որը 2022 թվականի համապատասխան ցուցանիշից ավել է 19.0 %-ով կամ 1,582.5 մլն դրամով: Բանկի ապարատի պահպանման 2023 թվականի ծախսերի 93.8 %-ը (2022 թվա-կանին այդ ցուցանիշը կազմել է 93.3%) կամ 9,279.7 մլն դրամը բաժին է ընկնում Բան-կի աշխատակիցների աշխատավարձի (ներառյալ պարգևատրումը և նյութական խրախուսումը) և սոցիալական ապահովության գծով ծախսերին: 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Ըստ այդմ փաստորեն նախատեսված է, որ ՀՀ ԿԲ 800 հոգիանոց աշխատակազմի (ներառյալ մաքրուհիներին ու սպասարկող անձնակազմին) միջին աշխատավարձը 2023 թ. կկազմի 915 300 ՀՀ դրամ: Դրա հետ մեկտեղ Նախագծով նախատեսված է, որ 2022 թ. համեմատությամբ 4․8 մլն դրամով կամ 7․9 %-ով կավելանան 30 ավտոմեքենայի համար ՀՀ ԿԲ ծառայողական փոխադրամիջոցների շահագործման 2023 թվականի ծախսերը: Մեր կարծիքով ՀՀ ԿԲ-ին պահպանման ծախսերը տարիներ շարունակ եղել են ՀՀ սոցիալ-տնտեսական իրավիճակին ոչ համահունչ, չեն համապատասխանել դրա օրենսդրական առաքելությամբ նախատեսված գործառույթներին և արդյունավետությանը: Ըստ այդմ առաջարկում ենք ՀՀ ԿԲ աշխատակիցների միջի աշխատավարձի մակարդակը պահապանել առնվազն 2022 թ. մակարդակի վրա, կրճատել դրա անձնակազմն առնվազն 200 հաստիքով, կրճատել ծառայողական մեքնենաների քանակը առնվազն կիսով չափ:</t>
      </is>
    </oc>
    <nc r="C65"/>
  </rcc>
  <rcc rId="1249" sId="1">
    <oc r="D65"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չեն հավակնում առևտրային բանկի մասնաճյուղերի աշխատատեղերին: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Տարի Ազատված աշխատակիցների քանակ
2017 46
2018 50
2019 51
2020 62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oc>
    <nc r="D65"/>
  </rcc>
  <rcc rId="1250" sId="1">
    <oc r="E65" t="inlineStr">
      <is>
        <t>Բանկի աշխատակիցների աշխատավարձի (ներառյալ աշխատավարձին հավասարեցված միջոցների) գծով ծախսերը 2022 թվականի համար հաստատված 7,322․8 մլն դրամի դիմաց՝ 2023 թվականին նախատեսվել է 8,787․4 մլն դրամ (1,464.6 մլն դրամ կամ 20.0 %-ով ավել): Բանկի աշխատակիցների աշխատավարձի և նրան հավասարեցված միջոցների հաշվարկը կատարվել է` ելնելով «Հայաստանի Հանրապետության կենտրոնական բանկի մասին» ՀՀ օրենքի 14-րդ կետի «զ» ենթակետի պահանջներից, համաձայն որի Բանկի աշխատակիցների աշխատավարձի միջինը պետք է համապատասխանի ՀՀ բանկային համակարգի միջին աշխատավարձին: 
Բանկի աշխատակիցների միջին ամսական աշխատավարձը 2022 թվականի նկատմամբ ավել է 152.6 հազ. դրամով և 2023 թվականի համար ընդունվել է 915.3 հազ. դրամ (2023 թվականի համար ՀՀ առևտրային բանկերի կողմից ՀՀ բանկային համակարգի միջին ամսական աշխատավարձի չափը կանխատեսվում է 979.0 հազ. դրամ): Հարկ է նշել նաև, որ աշխատավարձի 2023 թվականի հաշվարկը կատարվել է 800 աշխատակցի հաշվով` 2022 թվականի աշխատակիցների թվաքանակին համապատասխան:
Միաժամանակ հայտնում ենք, սույն հոդվածը ատացոլում է նաև Բանկի ռազմավարությամբ ամրագրված թվային տրանսֆորմացիայի իրագործման համար պահանջվող ՏՏ և կիբեռանվտանգության ոլորտի միջազգային մակարդակի մրցունակ մարդկային ռեսուրսների ներգրավման պարագայում անհրաժեշտ ծախսերը։
Սոցիալական ապահովության այլ ծախսերի գծով Նախահաշվով նախատեսված է 492․3 մլն դրամ (2022 թվականի ծրագրային համապատասխան ցուցանիշից 52.7 մլն դրամ կամ 12․0 %-ով ավել): Վերը նշված ծախսերը նախատեսված են Բանկի աշխատակիցների սոցիալական փաթեթի, այդ թվում՝ առողջության ապահովագրության ծախսերը հոգալու համար:                                                                                                                                                    Ծառայողական փոխադրամիջոցների  շահագործման գծով  հոդվածը  նախատեսում է աճ 2022թ. նկատմամբ 8%-ով, ինչն առավելապես պայմանավորված է նավթի միջազգային շուկայում գների աճով և 2022թ.-ին ԿԲ-ի կողմից ավտոմեքենաների տեխսպասարկման  համար կնքված պայմանագրերով: Միաժամանակ հայտնում ենք, որ ԿԲ-ի կողմից շահագործվող ավտոմեքենաների թիվը նախորդ տարվա համեմատ չի փոփոխվել՝ կազմելով 30 ավտոմեքենա, ինչը և հաշվի է առնվել ԿԲ-ի 2023թ. ծառայողական փոխադրամիջոցների շահագործման ծախսերը կանխատեսելիս: Տեղեկացնենք նաև,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որի գերակշիռ մասը` 73%, կազմում են հերթապահ մեքենաներ, ավտոբուսներ և միկրոավտոբուսներ, իսկ մնացածը՝ պաշտոնատար անձանց սպասարկող ավտոմեքենաներ (7-ը էլեկտրական շարժիչով)։ Հաշվի առնելով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t>
      </is>
    </oc>
    <nc r="E65"/>
  </rcc>
  <rcc rId="1251" sId="1">
    <oc r="B66" t="inlineStr">
      <is>
        <t>"Տնտեսական իրավունքի կենտրոն" Հասարակական կազմակերպություն</t>
      </is>
    </oc>
    <nc r="B66"/>
  </rcc>
  <rcc rId="1252" sId="1">
    <oc r="C66" t="inlineStr">
      <is>
        <t>Նախագծի ԱԺ-ում քննարկումների ընթացքում ոտնահարվում է ՀՀ ԱԺ ֆինանսավարկային և բյուջետային հարցերի մշտական հանձնաժողովի և 9 կրթական ու գիտական կազմակերպությունների միջև դեռևս 2019 թ. սեպտեմբերին կնքված հուշագիրը համագործակցության վերաբերյալ (նաև Հուշագրի Կողմերի 2021 թ. հոկտեմբերի 8-ի թիվ 2 արձանագրությունը, ինչը նախագահել է ՀՀ ԱԺ պատգամավոր, ՀՀ ԱԺ ֆինանսավարկային և բյուջետային հարցերի մշտական հանձնաժողովի նախագահ Գևորգ Պապոյանը), որի գործունեության ծրագրով նախատեսված էր հուշագրի կողմերին մասնակից դարձնել տարեկան բյուջեների նախագծերի և դրանց կատարման մասին հաշվետվությունների քննարկումներին:</t>
      </is>
    </oc>
    <nc r="C66"/>
  </rcc>
  <rcc rId="1253" sId="1">
    <oc r="B67" t="inlineStr">
      <is>
        <t xml:space="preserve">"Սոցիալ-տնտեսական ուսումնասիրությունների 
հայկական կենտրոն (acses)"-ի  տնօրեն Հայկազ Ֆանյան
</t>
      </is>
    </oc>
    <nc r="B67"/>
  </rcc>
  <rcc rId="1254" sId="1">
    <oc r="C67" t="inlineStr">
      <is>
        <t>ACSES վերլուծական կենտրոնը առաջարկում է վերանայել ՀՀ 2023թ-ի պետական բյուջեի մասին օրենքի նախագծով նախատեսված արտահանման և ներդրումների խթանմանն ուղղված ծախսերի մեծությունը (միջոցառումներ 1165-11002 և 1165-11004)' սահմանելով առնվազն 820 մլն դրամ (410 մլն դրամ յուրաքանչյուրը), որի արդյունքում այդ ցուցանիշը առնվազն համադրելի կլինի Վրաստանի համապատասխան ցուցանիշի հետ:</t>
      </is>
    </oc>
    <nc r="C67"/>
  </rcc>
  <rcc rId="1255" sId="1">
    <oc r="E67"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oc>
    <nc r="E67"/>
  </rcc>
  <rcc rId="1256" sId="1">
    <oc r="F67" t="inlineStr">
      <is>
        <r>
          <t xml:space="preserve">Նախագծով նախատեսված արտահանման և ներդրումների խթանմանն ուղղված ծախսերի մեծությունը (600 մլն դրամ) ACSES վերլուծական կենտրոնի կողմից առաջարկվում է վերանայել՝ այն հասցնելով առնվազն 820 մլն դրամի: </t>
        </r>
        <r>
          <rPr>
            <sz val="10"/>
            <color rgb="FF00000A"/>
            <rFont val="GHEA Grapalat"/>
            <family val="3"/>
          </rPr>
          <t>Հարկ ենք համարում նշել</t>
        </r>
        <r>
          <rPr>
            <sz val="10"/>
            <color rgb="FF000000"/>
            <rFont val="GHEA Grapalat"/>
            <family val="3"/>
          </rPr>
          <t xml:space="preserve">, որ </t>
        </r>
        <r>
          <rPr>
            <sz val="10"/>
            <color rgb="FF00000A"/>
            <rFont val="GHEA Grapalat"/>
            <family val="3"/>
          </rPr>
          <t xml:space="preserve">արտահանման ու ներդրումների խթանմանն ուղղված ծրագրի շրջանակներում </t>
        </r>
        <r>
          <rPr>
            <sz val="10"/>
            <color rgb="FF000000"/>
            <rFont val="GHEA Grapalat"/>
            <family val="3"/>
          </rPr>
          <t xml:space="preserve">ACSES վերլուծական կենտրոնի կողմից </t>
        </r>
        <r>
          <rPr>
            <sz val="10"/>
            <color rgb="FF00000A"/>
            <rFont val="GHEA Grapalat"/>
            <family val="3"/>
          </rPr>
          <t xml:space="preserve">առանձնացվել են միայն երկու միջոցառում՝ («ՀՀ արտահանմանն ուղղված արդյունաբերական քաղաքականության ռազմավարությամբ նախատեսված միջոցառումներ» (ծրագրային դասիչ՝ 1165-11002) և «Պետական աջակցություն Հայաստանի Հանրապետությունում ներդրումային ծրագրերի խթանմանը, իրականացմանը և հետներդրումային սպասարկմանը» (ծրագրային դասիչ՝ 1165-11004)) ընդհանուր 600 մլն դրամ նախատեսված ֆինանսավորմամբ: Մինչդեռ Նախագծի Հավելված 1-ով նախատեսված է արտահանման ու ներդրումների խթանման ուղղված մի շարք այլ միջոցառումներ, մասնավորապես՝ 1165 ծրագրային դասիչն ամբողջությամբ վերաբերում է արտահանման և ներդրումների խթանման միջոցառումներին, որի իրականացման համար նախատեսված է  5 850 մլն դրամ ֆինանսավորում: Միաժամանակ անհրաժեշտ է նկատի ունենալ նաև, որ Նախագծի Հավելված 1-ի այլ ծրագրային դասիչներով ուղղակիորեն և անուղղակիորեն ևս նախատեսված են արտահանման և ներդրումների խթանմանն ուղղված միջոցառումներ (մանավորապես՝ տնտեսության պետական աջակցության ծրագրեր): </t>
        </r>
      </is>
    </oc>
    <nc r="F67"/>
  </rcc>
  <rcc rId="1257" sId="1">
    <oc r="F8" t="inlineStr">
      <is>
        <t>Առաջարկությունն ընդունելի է և հարցին հնարավոր է անդրադառնալ լրացուցիչ եկամուտների առկայության դեպքում։</t>
      </is>
    </oc>
    <nc r="F8"/>
  </rcc>
  <rcc rId="1258" sId="1">
    <oc r="F9" t="inlineStr">
      <is>
        <t>Առաջարկությունը չի ընդունվել, քանի որ.                                                                   2021 թվականին շահառուների փաստացի միջին թիվը կազմել է 2083 անձ, որոնց մեջ գերակշիռ թիվ են կազմել «Գ» խմբի շահառուները՝ շուրջ 600 անձ։ Միաժամանակ, 2022 թվականին 9 ամսվա ընթացքում սպասարկվել է 1810 անձ։ 
ՀՀ կառավարությունը 2022 թվականին ընդունել է նոր չափորոշիչներ, որոնցով խնամք է հատկացվում միայն «Ա» և «Բ» խմբի շահառուներին։ Նույն որոշմամբ էլ հաստատված է ծառայությունների մատուցման հաճախականությունը, սպասարկող անձնակազմի քանակը։ Ըստ այդմ, 1250 շահառուի խնամք մատուցելու համար հաստատվել է համապատասխան ֆինանսական չափաքանակ՝ 230,817.3 հազ. դրամ։</t>
      </is>
    </oc>
    <nc r="F9"/>
  </rcc>
  <rcc rId="1259" sId="1">
    <oc r="F10" t="inlineStr">
      <is>
        <t>Առաջարկությունն ընդունելի է և հարցին հնարավոր է անդրադառնալ լրացուցիչ եկամուտների առկայության դեպքում։</t>
      </is>
    </oc>
    <nc r="F10"/>
  </rcc>
  <rcc rId="1260" sId="1">
    <oc r="F11" t="inlineStr">
      <is>
        <t xml:space="preserve"> Ներկայում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t>
      </is>
    </oc>
    <nc r="F11"/>
  </rcc>
  <rcc rId="1261" sId="1">
    <oc r="F12" t="inlineStr">
      <is>
        <t>Առաջարկությունն ընդունելի է և հարցին հնարավոր է անդրադառնալ լրացուցիչ եկամուտների ու օրենսդրությամբ սահմանված կարգով հաստատված նախագծանախահաշվային փաստաթղթերի առկայության դեպքում։</t>
      </is>
    </oc>
    <nc r="F12"/>
  </rcc>
  <rcc rId="1262" sId="1">
    <oc r="F13" t="inlineStr">
      <is>
        <t>Առաջարկությանը հնարավոր կլինի անդրադառնալ ՀՀ կրթության, գիտության, մշակույթի և սպորտի նախարարության համար նախատեսված ընդհանուր հատկացումների շրջանակներում՝ ելնելով ծախսերի իրականացման առաջնահերթություններից:</t>
      </is>
    </oc>
    <nc r="F13"/>
  </rcc>
  <rcc rId="1263" sId="1">
    <oc r="F14" t="inlineStr">
      <is>
        <t xml:space="preserve">Դպրոցների սեյսմիկ անվտանգության մակարդակի բարձրացման ծրագրում (1189) ընդգրկված դպրոցների ցանկը հաստատված է ՀՀ կառավարության 23.07.2015թ N 797-Ն որոշմամբ։ Արարատի մարզի Վեդու թիվ 1 հիմնական դպրոցը այդ ցանկի մեջ ներառված չէ։ Ոստի այդ դպրոցի շենքի ամրացման աշխատանքները ներառված չեն 2023թ պետբյուջեում։ Հարցը հնարավոր է քննարկել ծրագրում տնտեսված գումարների առկայության դեպքում։
Բացի այդ 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is>
    </oc>
    <nc r="F14"/>
  </rcc>
  <rcc rId="1264" sId="1">
    <oc r="F15" t="inlineStr">
      <is>
        <t>2023 թ․ ՀՀ պետական բյուջեի 1049 ծրագրի 21001՝ «Պետական նշանակության ավտոճանապարհների հիմնանորոգում» միջոցառման կատարումն ապահովելու համար նախատեսվող ֆինանսական միջոցներն ըստ առաջնահերթությունների և օբյեկտների արդեն իսկ բաշխված են: Ելնելով վերջին շրջանում ՀՀ-ում ստեղծված իրավիճակից՝ առաջնահերթությունը տրվել է առավել բարձր տեխնիկական կարգ և ռազմավարական նշանակություն ունեցող պետական նշանակության ավտոճանապարհներին: Նկատի ունենալով, այն, որ Տ-1-25, /Մ-3/ (Աշտարակ) - Փարպի – Ղազարավան մարզային (տեղական) ավտոճանապարհի կմ0+000 – կմ8+400 հատվածի, Տ-1-13, (Տ-1-25) - Բազմաղբյուր – Ղազարավան մարզային (տեղական) ավտոճանապարհի կմ0+000 – կմ4+000 հատվածի, Տ-1-33, Կոշ (Տ-1-8) - Վերին Սասունիկ – Ավան մարզային (տեղական) ավտոճանապարհի կմ0+000 – կմ7+000 հատվածի Տ-1-82, /Հ-20/ (Ագարակ) - /Հ-86/ (Աղձք) ավտոճանապարհի մարզային (տեղական) կմ0+000 – կմ1+000 հատվածի հիմնանորոգումը ներառված չէ 2023-2025թթ ՄԺԾ ծրագրում, հետևաբար նշված ավտոճանապարհները չեն ներառվել 2023 թ․ հիմնանորոգման ենթակա ճանապարհահատվածների ցանկում:
Միաժամանակ տեղեկացնում ենք, որ ՏԿԵ նախարարությունը կդիտարկի նշված ճանապարհահատվածների հիմնանորոգման հարցը և հնարավորության դեպքում կներառի առաջիկա տարիների ճանապարհաշինական որևէ ծրագրում:</t>
      </is>
    </oc>
    <nc r="F15"/>
  </rcc>
  <rcc rId="1265" sId="1">
    <oc r="F16" t="inlineStr">
      <is>
        <t>Թղթային ծանուցումների համար վճարվող ծախսերի կրճատման և Էլեկտրոնային ծանուցման ձևաչափին անցում կատարելու առաջարկը ողջունելի է: Գտնում ենք, որ ՀՀ տարածքում իրականացվող ողջ վարչարարության արդյունքում կայացվող վարչական ակտերի ծանուցման լավագույն լուծումը հասցեատիրոջ պաշտոնական էլեկտրոնային փոստի հասցեով ծանուցելու ինստիտուտի զարգացումն է, ինչը հնարավոր է իրականացնել օրենսդրական կարգավորումների միջոցով: 
Միաժամանակ նշենք, որ ՀՀ 2023 թվականի պետական բյուջեի նախագծում ՀՀ ոստիկանության ծախսերն այս ուղղությամբ նվազեցվել են 100 մլն դրամով։</t>
      </is>
    </oc>
    <nc r="F16"/>
  </rcc>
  <rcc rId="1266" sId="1">
    <oc r="F17" t="inlineStr">
      <is>
        <t xml:space="preserve">Ներկայումս իրականացվում են կրթական հաստատությունների քարտեզագրման աշխատանքներ (ինչպես օրինակ կատարվել է Սյունիքի մարզում), որոնց աշխատանքների ավարտից հետո է հնարավոր անդրադառնալ նշված հարցին:    </t>
      </is>
    </oc>
    <nc r="F17"/>
  </rcc>
  <rcc rId="1267" sId="1">
    <oc r="F18" t="inlineStr">
      <is>
        <t>2019 թվականին «Առողջ ապրելակերպի խթանմանն ու ծխելու դեմ պայքարի միջոցառումներ» միջոցառման համար նախատեսված է եղել 100 մլն դրամ, որի շրջանակներում իրականացվել են ծխախոտային արտադրատեսակների և դրանց փոխարինիչների վնասակարության վերաբերյալ լայնածավալ իրազեկման աշխատանքներ: 2020 թվականի համար նույնպես նախատեսված է եղել իրականացնել միջոցառումներ 100 մլն դրամի սահմաններում: Սակայն հաշվի առնելով COVID-19 համավարակի պայմաններում ստեղծված իրավիճակը, ինչպես նաև 44-օրյա պատերազմը և դրա հետևանքները, հաջողվեց իրականացնել նախատեսվածից միայն 3 միջոցառում: Հաշվի առնելով, որ գնման գործընթացը ավարտված էր և պայամանագրերը կնքված էին, 3 մնացած միջոցառումների կատարումը իրականացվեց 2021 թվականին: 
2023 թվականի «Առողջ ապրելակերպի խթանմանն ու ծխելու դեմ պայքարի միջոցառումներ» միջոցառնամ կատարման համար նախատեսված 100 մլն դրամը ծախսվելու է հետևյալ միջոցառումների կատարման նպատակով.
- Առողջ սնուցման խթանմանն ուղղված աշխատանքներ. Սննդային ուղեցույցների մշակում, ուղեցույցերի և թռուցիկների տպագրություն և տարածում.
- Ծխախոտային արտադրատեսակների և դրանց փոխարինիչների դեմ պայքարին ուղղված միջոցառումներ. Սոցիալական գովազդի պատրաստում, պաստառների, թռուցիկների մշակում, տպագրություն և տարածում.
- Ծխախոտի օգտագործման դադարեցմանն ուղղված ծառայությունների բարելավվում. Ծխախոտի օգտագործման դադարեցմանն ուղղված թեժ գծի խորհրդատուների վերապատրաստում, դադարեցմանն ուղղված ալգորիթմերի մշակում, տպագրություն և տարածում:
- Աղի սպառման նվազեցմանն ուղղված միջոցառումներ. Ուղեցույցերի մշակում, տպագրություն և տարածում.
- Առողջ ապրելակերպի խթանմանն ուղղված միջոցառումներ. Տեսահոլովակի նկարահանում և տարածում:</t>
      </is>
    </oc>
    <nc r="F18"/>
  </rcc>
  <rcc rId="1268" sId="1">
    <oc r="F19" t="inlineStr">
      <is>
        <t>Առաջարկին հնարավոր է անդրադառնալ ՀՀ 2024-2026թթ. բյուջետային գործընթացի շրջանակներում՝ ելնելով ոլորտային և ծախսային առաջնահերթություններից:</t>
      </is>
    </oc>
    <nc r="F19"/>
  </rcc>
  <rcc rId="1269" sId="1">
    <oc r="F20" t="inlineStr">
      <is>
        <t>Առաջարկն ընդունվել է՝ արդյունքային (ոչ ֆինանսական ցուցանիշներում կատարված է համապատասխան փոփոխություն:</t>
      </is>
    </oc>
    <nc r="F20"/>
  </rcc>
  <rcc rId="1270" sId="1">
    <oc r="F21" t="inlineStr">
      <is>
        <t>Առաջարկն ընդունվել է՝ արդյունքային (ոչ ֆինանսական ցուցանիշներում կատարված է համապատասխան փոփոխություն:</t>
      </is>
    </oc>
    <nc r="F21"/>
  </rcc>
  <rcc rId="1271" sId="1">
    <oc r="F22" t="inlineStr">
      <is>
        <t>Առաջարկն ընդունվել է՝ արդյունքային (ոչ ֆինանսական ցուցանիշներում կատարված է համապատասխան փոփոխություն:</t>
      </is>
    </oc>
    <nc r="F22"/>
  </rcc>
  <rcc rId="1272" sId="1">
    <oc r="F23" t="inlineStr">
      <is>
        <t>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դրամաշնորհային ծրագրի համաձայնագրով նախատեսված է 1 հատ մամոգրաֆիայի շարժական սարքի ձեռքբերում, ինչը ձեռք է բերվել 2020 թվականին, որով էլ պայմանավորված է 201մլն. դրամ փաստացի կատարողականը:                                           2021թվականի 32001 միջոցառման մեջ բացի 10 համակարգչային սարքավորումների ձեռքբերումից, նախատեսված էր մամոգրաֆիայի շարժական սարքի ապամոնտաժման և մոնտաժման, ինչպես նաև այլ ծախսեր կապված սարքի հետ, որը փաստացի կազմել է 1,649 մլն դրամ: 2021 թվականին նախատեսված 10 համակարչային սարքավորումները ձեռք չեն բերվել՝ մրցույթը չկայանալու պատճառով:                                                                            2022 թվականի բյուջեով 32001 միջոցառման  համակարգչային սարքավորումների քանակը նախատեսվել է ոչ թե 10 այլ 18 համակարչային սարքավորումներ՝ Լոռու և Տավուշի մարզերի ԱԱՊ օղակի բուժ. հաստատություններին  խրախուսելու համար: 2022թվականի նախատեսված էր նաև «Շարունակական բժշկական կրթության, ներառյալ հավաստագրման ծրագրի ինտերնետ մոդուլի մշակման աշխատանքների իրականացումը», որի ընդհանուր գումարը կազմում է 39,246 մլն դրամ: Նշված միջոցառումը Դրամաշնորհային ծրագրից հանելու և ֆինանսական միջոցները ՀՀ Շիրակի մարզում սքրինինգային հետազոտությունների իրականացմանը ուղղելու նպատակով Կայունացման և զարգացման եվրասիական հիմնադրամին 14.07.2022թ․ ՀՀ ֆինանսների նախարարի անունից ներկայացվել է Դրամաշնորհային Համաձայնագրում փոփոխություն կատարելու վերաբերյալ առաջարկություն։ Լոռու մարզի համար նախատեսված համակարգչային սարքավորումները ձեռք են բերվել, իսկ  Տավուշի մարզի համար համակարգչային սարքավորումների ձեռքբերումը կիրականացվի 2022թ․-ի II կիսամյակում՝ մարզի սքրինինգային հետազոտությունների ավարտից հետո:</t>
      </is>
    </oc>
    <nc r="F23"/>
  </rcc>
  <rcc rId="1273" sId="1">
    <oc r="F24" t="inlineStr">
      <is>
        <t xml:space="preserve">Մարտունու ԲԿ-ի շենքի կառուցման շինարարական և հեղինակային հսկողության աշխատանքների գումարները ներառված է 2023 թվականի բյուջեի 1053 ծրագրի 32005 միջոցառման մեջ: Ս.թ. օգոստոս ամսից  Մարտունու ԲԿ-ի շենքի կառուցման աշխատանքների ֆինանսավարումը 32002 միջոցառումից տեղափոխել է 32005 միջոցառում:                                                         Մարտունու ԲԿ-ի արդիականացման համար բժշկական սարքավորումների և կահույքի ձեռքբեման մրցույթը հայտարարվել է, բացումը տեղ է ունեցել ս.թ. հուլիսի 22-ին: </t>
      </is>
    </oc>
    <nc r="F24"/>
  </rcc>
  <rcc rId="1274" sId="1">
    <oc r="F25" t="inlineStr">
      <is>
        <t>«Ախտորոշիչ սարքավորումների հավաքածու» ցուցանիշը խմբագրվել է «ռենտգենոգրաֆիկ թվային համակարգ» ցուցանիշով: Ցուցանիշները սահմանվում են համաձայն դրամաշնորհատուի կողմից հաստատված բյուջեի, և գնահատված կարիքների: Հաշվի առնելով նաև սարքավորումների ծառայության երկարաժամկետությունը, արդյունքային ցուցանիշները չեն կրկնվում տարեցտարի:</t>
      </is>
    </oc>
    <nc r="F25"/>
  </rcc>
  <rcc rId="1275" sId="1">
    <oc r="F26" t="inlineStr">
      <is>
        <t xml:space="preserve">Արդյունքային ցուցանիշներում «Վայոց Ձորի մարզային հիվանդանոցի նոր շենքի կառուցմանաշխատանքներ/տոկոս» տողի 2023 թվականի սյունակում նշված «1» արդյունքային ցուցանիշը, ոչ թե 1%- է, այլ մեկ հատ քանակական միավոր:     </t>
      </is>
    </oc>
    <nc r="F26"/>
  </rcc>
  <rcc rId="1276" sId="1">
    <oc r="F27" t="inlineStr">
      <is>
        <t>Հիվանդների թվի փոփոխությունը կապված է անվճար և արտոնյալ պայմաններով և կենտրոնացված կարգով դեղորայքի ստացման հետ:
«Հիվանդությունների կանխարգելում և վերահսկում» տողի դիմաց նշված 193.769 թիվը՝ իրականացվելիք հետազոտությունների քանակն է:</t>
      </is>
    </oc>
    <nc r="F27"/>
  </rcc>
  <rcc rId="1277" sId="1">
    <oc r="F28" t="inlineStr">
      <is>
        <t xml:space="preserve">
«Հայաստանի Հանրապետության բյուջետային համակարգի մասին» ՀՀ օրենքի 16-րդ հոդվածի 2-րդ կետի «ե» ենթակետով պետական մարմինների ներքին ծառայությունների համար նախատեսվող վարչական բնույթի ծախսային ծրագրերի գծով արդյունքային (կատարողական) ցուցանիշների ներկայացման պահանջ սահմանված չէ :
Միաժամանակ, հարկ է նշել, որ 1126 ծրագրի 11001 միջոցառման նպատակն է Առողջապահության ոլորտի պետական քաղաքականության մշակումը, ծրագրերի իրականցումը և մոնիտորինգը: 
</t>
      </is>
    </oc>
    <nc r="F28"/>
  </rcc>
  <rcc rId="1278" sId="1">
    <oc r="F29" t="inlineStr">
      <is>
        <t xml:space="preserve"> 8 կազմակերպություններից 2-ում իրականացվում է նախագծային աշխատանքներ, ավելացվել է նախագծանախահաշվային փաստաթղթերի քանակ տող:
 Թվով 11 կազմակերպությունների անունները ներկայացված է ՀՀ 2023թ-ի պետական բյուջեի նախագծի N 1 հավելվածի N 3 աղյուսակում:
</t>
      </is>
    </oc>
    <nc r="F29"/>
  </rcc>
  <rcc rId="1279" sId="1">
    <oc r="F30" t="inlineStr">
      <is>
        <t>Մինչև 2022թ. Միջոցառումն ունեցել է 1 արդյունքային ցուցանիշ՝  «Դատաբժշկական փորձաքննությունների թիվ, հատ», որում էլ ներառված են եղել նաև դիակների, կենդանի անձանց, դատագենետիկ և հյուսվածքաբանական փորձաքննությունների մասով ցուցանիշները: 2022թ. Միջոցառման արդյունքային ցուցանիշները վերանայվել են և վերը նշված ցուցանիշները ներկայացվել են առանձին տողով, ինչով էլ պայմանավորված է  «Դատաբժշկական փորձաքննությունների թիվ, հատ»  արդյունքային ցուցանիշի նվազեցումը:</t>
      </is>
    </oc>
    <nc r="F30"/>
  </rcc>
  <rcc rId="1280" sId="1">
    <oc r="F31" t="inlineStr">
      <is>
        <t>Առաջարկին հնարավոր է անդրադառնալ ՀՀ 2024-2026թթ. բյուջետային գործընթացի շրջանակներում՝ ելնելով ոլորտային և ծախսային առաջնահերթություններից:</t>
      </is>
    </oc>
    <nc r="F31"/>
  </rcc>
  <rcc rId="1281" sId="1">
    <oc r="F32" t="inlineStr">
      <is>
        <t>2021 թվականի կատարողականում ներկայացված է թվով 12 հիվանդություն:</t>
      </is>
    </oc>
    <nc r="F32"/>
  </rcc>
  <rcc rId="1282" sId="1">
    <oc r="F33" t="inlineStr">
      <is>
        <t>Առաջարկին հնարավոր է անդրադառնալ ՀՀ 2024-2026թթ. բյուջետային գործընթացի շրջանակներում՝ ելնելով ոլորտային և ծախսային առաջնահերթություններից:</t>
      </is>
    </oc>
    <nc r="F33"/>
  </rcc>
  <rcc rId="1283" sId="1">
    <oc r="F34" t="inlineStr">
      <is>
        <t>Ավելացումը պայմանավորված է մեկ երեխայի հաշվարկով բուժման միջին արժեքի 7.2%-ով բարձրացմամբ:</t>
      </is>
    </oc>
    <nc r="F34"/>
  </rcc>
  <rcc rId="1284" sId="1">
    <oc r="F35" t="inlineStr">
      <is>
        <t>Նշված փոփոխությունները նախատեսվում է դիտարկել 2024-2026 թթ. ՄԺԾԾ հայտի ժամանակ:</t>
      </is>
    </oc>
    <nc r="F35"/>
  </rcc>
  <rcc rId="1285" sId="1">
    <oc r="F36" t="inlineStr">
      <is>
        <t>Նշված փոփոխությունները նախատեսվում է դիտարկել 2024-2026 թթ. ՄԺԾԾ հայտի ժամանակ:</t>
      </is>
    </oc>
    <nc r="F36"/>
  </rcc>
  <rcc rId="1286" sId="1">
    <oc r="F37" t="inlineStr">
      <is>
        <t>Նշված փոփոխությունները նախատեսվում է դիտարկել 2024-2026 թթ. ՄԺԾԾ հայտի ժամանակ:</t>
      </is>
    </oc>
    <nc r="F37"/>
  </rcc>
  <rcc rId="1287" sId="1">
    <oc r="F38" t="inlineStr">
      <is>
        <t>Առաջարկն ընդունվել է՝ արդյունքային (ոչ ֆինանսական ցուցանիշներում կատարված է համապատասխան փոփոխություն:</t>
      </is>
    </oc>
    <nc r="F38"/>
  </rcc>
  <rcc rId="1288" sId="1">
    <oc r="F39" t="inlineStr">
      <is>
        <t>Նշված փոփոխությունները նախատեսվում է դիտարկել 2024-2026 թթ. ՄԺԾԾ հայտի ժամանակ:</t>
      </is>
    </oc>
    <nc r="F39"/>
  </rcc>
  <rcc rId="1289" sId="1">
    <oc r="F40" t="inlineStr">
      <is>
        <t>Նշված փոփոխությունները նախատեսվում է դիտարկել 2024-2026 թթ. ՄԺԾԾ հայտի ժամանակ:</t>
      </is>
    </oc>
    <nc r="F40"/>
  </rcc>
  <rcc rId="1290" sId="1">
    <oc r="F41" t="inlineStr">
      <is>
        <t>Առաջարկն ընդունվել է և ՀՀ 2023թ. պետական բյուջեի նախագծի վերջնական տարբերակում կատարվել է համապատասխան փոփոխություն:</t>
      </is>
    </oc>
    <nc r="F41"/>
  </rcc>
  <rcc rId="1291" sId="1">
    <oc r="F42" t="inlineStr">
      <is>
        <t xml:space="preserve">Առաջարկն ընդունելի է։ Հարցի կկարգավորվի 2023 թվականի ընթացքում ՀՀ կառավարության պահուստային ֆոնդից գումար հատկացնելու միջոցով՝ Ֆրանկոֆոնիայի միջազգային կազմակերպության խորհրդարանական վեհաժողովը Հայաստանի Հանրապետությունում անցկացնելու դեպքում </t>
      </is>
    </oc>
    <nc r="F42"/>
  </rcc>
  <rcc rId="1292" sId="1">
    <oc r="F43" t="inlineStr">
      <is>
        <t>Աշխատանքների իրականացմանը հնարավոր կլինի անդրադառնալ համապատասխան պետական լիազոր մարմնի կողմից ներկայացված ծրագրերով նախատեսված հատկացումների շրջանակներում՝ ելնելով աշխատանքների իրականացման առաջնահերթություններից:</t>
      </is>
    </oc>
    <nc r="F43"/>
  </rcc>
  <rcc rId="1293" sId="1">
    <oc r="F45" t="inlineStr">
      <is>
        <t>Հարցին հնարավոր կլինի անդրադառնալ եռամսյակային համամասնությունների որոշման նախագծի մշակման փուլում:</t>
      </is>
    </oc>
    <nc r="F45"/>
  </rcc>
  <rcc rId="1294" sId="1">
    <oc r="F46" t="inlineStr">
      <is>
        <t>Առաջարկն ընդունվել է: ՀՀ 2023թ. պետական բյուջեի ծախսերում կատարվել են համապատասխան փոփոխություններ:</t>
      </is>
    </oc>
    <nc r="F46"/>
  </rcc>
  <rcc rId="1295" sId="1">
    <oc r="F47" t="inlineStr">
      <is>
        <t xml:space="preserve">1189՝ Դպրոցների սեյսմիկ անվտանգության մակարդակի բարձրացման ծրագրում ընդգրկված դպրոցների ցանկը հաստատված է ՀՀ կառավարության 23.07.2015թ N 797-Ն որոշմամբ։ Արմավիրի մարզի Գեղակերտի միջնակարգ դպրոցը այդ ցանկի մեջ չի մտնում։ Ոստի այդ դպրոցի շենքի ամրացման աշխատանքները ներառված չեն 2023թ պետբյուջեում 1189 ծրագրի շրջանակներում։ </t>
      </is>
    </oc>
    <nc r="F47"/>
  </rcc>
  <rcc rId="1296" sId="1">
    <oc r="F48" t="inlineStr">
      <is>
        <t>Հարցը կքննարկվի 2024-2026 թթ. ՄԺԾԾ գործընթացի շրջանակներում:</t>
      </is>
    </oc>
    <nc r="F48"/>
  </rcc>
  <rcc rId="1297" sId="1">
    <oc r="F49" t="inlineStr">
      <is>
        <t>Հարցին անհրաժեշտ է անդրադառնալ պահանջվող գումարի հաշվարկ-հիմնավորման առկայության, ինչպես նաև մեդիա դաշտի գլոբալ վերափոխումների համատեքստում «Հայկական հանրագիտարան» հրատարակչություն ՊՈԱԿ-ի բարեփոխման և զարգացման ծրագրի ու ժամանակացույցի քննարկված և հաստատված լինելուց հետո:</t>
      </is>
    </oc>
    <nc r="F49"/>
  </rcc>
  <rcc rId="1298" sId="1">
    <oc r="F50" t="inlineStr">
      <is>
        <t>2023 թվականի բյուջետային ուղերձի ՄԱՍ I-Բ. մակրոտնտեսական զարգացումներ և կանխատեսումներ բաժնում մանրամասն ներկայացված են տնտեսության թե՛ ընթացիկ վիճակի, թե՛ կանխատեսվող ժամանակահատվածի վերաբերյալ համապարփակ գնահատականներ:  Մասնավորապես նույն բաժնի 1.4.՝ «կանխատեսումների հիմքում ընկած ենթադրությունները» ենթաբաժնում մանրամասն նկարագրված են կանխատեսումների հիմքում ընկած ենթադրությունները, այդ թվում արտաքին գործոնների վերաբերյալ, որոնց ազդեցությունը ՀՀ տնտեսության վրա բազմակողմանիորեն և համապարփակ գնահատվել է ժամանակակից տնտեսաչափական և մակրոտնտեսական կառուցվածքային մոդելների օգնությամբ:</t>
      </is>
    </oc>
    <nc r="F50"/>
  </rcc>
  <rcc rId="1299" sId="1">
    <oc r="F51" t="inlineStr">
      <is>
        <t>Կանխատեսման ենթադրություններում ամփոփված է նաև ՀՀ  տնտեսության դիրքի վերաբերյալ գնահատականները, որոնք փաստում են ՀՀ տնտեսության դրական ճեղքում գտնվելու մասին: Իսկ 2023թ․ բյուջեի նախագծի հիմքում դրված հարկաբյուջետային քաղաքականությունն արդեն իսկ ներառում է մակրոտնտեսական ռիսկերի կառավարման մեխանիզմները։ Մասնավորապես՝ 2022թ․-ին, բարձր տնտեսական աճի պայմաններում հարկաբյուջետային քաղաքականության ազեցությունն ընդհանուր պահանջարկի վրա կլինի զսպող, իսկ 2023թ․-ին պլանավորվել է իրականացնել չեզոք հարկաբյուջետային քաղաքականություն՝ միաժամանակ խթանելով ներուժային տնտեսական աճը։ Բացի այդ, հնարավոր բացասական սոցիալական հետևանքները մեղմելու նպատակով կառավարությունը 2023թ․ բյուջեով պլանավորել է բարձրացնել սոցիալական ծախսերը՝ այդ թվում կենսաթոշակները։</t>
      </is>
    </oc>
    <nc r="F51"/>
  </rcc>
  <rcc rId="1300" sId="1">
    <oc r="F52" t="inlineStr">
      <is>
        <t>Բյուջետային ծրագրերի (այդ թվում, նախատեսված միջոցառումները) գծով Նախագծում գումարների նախատեսումն իրականացվել է նաև հաշվի առնելով 2022թ․ սպասողականը։</t>
      </is>
    </oc>
    <nc r="F52"/>
  </rcc>
  <rcc rId="1301" sId="1">
    <oc r="F53" t="inlineStr">
      <is>
        <t>Պաշտպանության բնագավառում կապիտալ ծախսերի գծով թերակատարումները պայմանավորված են ինչպես մատակարար կազմակերպությունների կողմից ստանձնած պարտավորությունների հետաձգմամբ, այնպես էլ ստեղծված իրավիճակում առաջնահերթությունների փոփոխությամբ: Միաժամանակ հայտնում ենք, որ պաշտպանության բնագավառում կապիտալ ծախսերի գծով ակնկալվում է տարեվերջին ապահովել ծախսերի գրեթե ամբողջական կատարում:
Անվտանգության բնագավառում կապիտալ ծախսերի գծով թերակատարումները պայմանավորված են նախատեսվող շինարարական աշխատանքների գծով նախագծանախահաշվային փաստաթղթերը չկազմելու հանգամանքով:</t>
      </is>
    </oc>
    <nc r="F53"/>
  </rcc>
  <rcc rId="1302" sId="1">
    <oc r="F55" t="inlineStr">
      <is>
        <t>2023 թվականի ընթացքում նախատեսվում է բարձրացնել հիմնական կենսաթոշակի չափը, աշխատանքային և զինվորական ծառայության ստաժերի 1 տարվա արժեքները։ Արդյունքում ակնկալվում է, որ  աշխատանքային կենսաթոշակների միջին ամսական չափը կկազմի շուրջ 50320 դրամ, զինվորական կենսաթոշակներինը՝ շուրջ 89000 դրամ։</t>
      </is>
    </oc>
    <nc r="F55"/>
  </rcc>
  <rcc rId="1303" sId="1">
    <oc r="F56" t="inlineStr">
      <is>
        <t>1. Ինչպես յուրաքանչյուր տարվա պետական բյուջեի նախագիծը, այնպես էլ «Հայաստանի Հանրապետության 2023 թվականի պետական բյուջեի մասին» ՀՀ օրենքի նախագիծը (այսուհետև՝ Նախագիծ) համաձայն գործող իրավակարգավորումների յուրաքանչյուր տարի հրապարակվել  է  ՀՀ ֆինանսների նախարարության պաշտոնական ինտերնետային կայքում https://www.minfin.am/hy (սկսած ՀՀ 2008թ. պետական բյուջեի նախագծից), Հայաստանի Հանրապետության արդարադատության նախարարության կողմից վարվող իրավական ակտերի նախագծերի https://www.e-draft.am/ հրապարակման միասնական կայքում, ինչպես նաև http://www.azdarar.am հասցեում գտնվող Հայաստանի Հանրապետության հրապարակային ծանուցումների պաշտոնական ինտերնետային կայքում: Միաժամանակ, ՀՀ ֆինանսների նախարարության պաշտոնական կայքէջում տեղադրվել է նաև «2023 թվականի քաղաքացու բյուջեի նախագիծը»։
2. Նախագիծը հանրային քննարկման է դրվել համաձայն ՀՀ կառավարության 2018 թ. հոկտեմբերի 10-ի «Հանրային քննարկումների կազմակերպման և անցկացման կարգը հաստատելու և Հայաստանի Հանրապետության կառավարության 2010 թվականի մարտի 25-ի N 296-Ն որոշումը ուժը կորցրած ճանաչելու մասին» թիվ 1146-Ն որոշման (այսուհետև՝ Կարգ)  իրավակարգավորումների: Նախագիծը ներառել է օրենքի համապատասխան հավելվածներ, ՀՀ կառավարության բյուջետային ուղերձ-բացատրագիրը և բացատրագրի հավելվածները, որոնց միջոցով  հնարավոր էր տեղեկանալ Նախագծով նախատեսված եկամուտների և ծախսերի ամբողջականությանը: Նախագիծը https://www.e-draft.am/ իրավական ակտերի հարթակում հանրային քննարկման է ներկայացվել  05/10/2022թ.-25/10/2022թ ժամանակահարտվածում, որի վերաբերյալ ստացվել և ամփոփվել է թվով 13 առաջարկություն, որից 12 առաջարկություն ներկայացվել է «Տնտեսական իրավունքի կենտրոն» հասարակական կազմակերպության կողմից և 1 առաջարկություն՝ Կարեն Աբրահամյանից: Միաժամանակ, թվով 1 առաջարկություն ստացվել է նաև էլ. փոստով՝ «Սոցիալ-տնտեսական ուսումնասիրությունների հայկական կենտրոն»-ի տնօրեն Հայկազ Ֆանյանից: Համաձայն Կարգի 21-րդ կետով սահմանված դրույթների՝ Նախագծի հանրային քննարկումների ավարտից հետո կազմված ամփոփաթերթը ենթակա չէ տեղադրման միասնական կայքում:
3. ՀՀ կառավարության ս.թ. սեպտեմբերի 29-ի նիստի օրակարգում ներառված Նախագծում մինչև օրենքով սահմանված ժամկետում ՀՀ Ազգային ժողով ներկայացնելը կատարվել են լրամշակումներ:
5-6. Համաձայն բյուջետային օրենսդրության Նախագծի մշակման համար ծրագրային հիմք է հանդիսացել ՀՀ կառավարության 2022 թվականի հունիսի 30-ի N 1010-Ն որոշմամբ հաստատված Հայաստանի Հանրապետության 2023-2025 թվականների պետական միջնաժամկետ ծախսերի ծրագիրը: Նախագծով բյուջետավորման քաղաքականությունը իրականացվել է առաջնորդվելով ՀՀ կառավարության 2021 թվականի օգոստոսի 18-ի N 1363-Ն որոշմամբ հաստատված ՀՀ կառավարության 2021-2026թթ. ծրագրի և ՀՀ կառավարության 2021 թվականի նոյեմբերի 18-ի N 1902-Ն որոշմամբ հաստատված ՀՀ կառավարության 2021-2026թթ. գործունեության միջոցառումների ծրագրի առաջնահերթություններով:</t>
      </is>
    </oc>
    <nc r="F56"/>
  </rcc>
  <rcc rId="1304" sId="1">
    <oc r="F57" t="inlineStr">
      <is>
        <t>Նախկին ԽՍՀՄ Խնայբանկի ՀԽՍՀ հանրապետական բանկում մինչև 1993 թվականի հունիսի 10-ը ներդրված դրամական ավանդների դիմաց փոխհատուցում տրամադրման ծրագիրի համաձայն՝ նախկին ԽՍՀՄ Խնայբանկի ՀԽՍՀ հանրապետական բանկում մինչև 1993 թվականի հունիսի 10-ը ներդրված դրամական ավանդների դիմաց փոխհատուցումը՝ առկա բյուջետային հնարավորությունների շրջանակում պետք է կրի հասցեական բնույթ և նպատակաուղղվի առաջին հերթին հանրապետության բնակչության սոցիալապես առավել անապահով խմբերին: Բյուջետային միջոցների պլանավորման ժամանակահատվածում նախկին ավանդատուների կողմից ներկայացված դիմումների հիման վրա լիազոր մարմնի կողմից 2022-2023թթ. համար ներկայացված բյուջետային հայտերը ՀՀ կառավարության կողմից բավարարվել են 100%-ով և լրացուցիչ նոր հատկացումների հնարավորությունները ՀՀ կառավարության կողմից կդիտարկվեն՝ ելնելով առկա հնարավորություններից և առկա առաջանահերթություններից:</t>
      </is>
    </oc>
    <nc r="F57"/>
  </rcc>
  <rcc rId="1305" sId="1">
    <oc r="F58" t="inlineStr">
      <is>
        <t>Լեռնային Ղարաբաղին 2022թ. բյուջետային վարկի տրամադրման համար կնքված պայմանագիրը կազմվել է այն տրամաբանությամբ, որ ստացված գումարների գծով վարկառուն պետք է հաշվետու լինի և ներկայացնի համապատախան տեղեկատվությունը ստացված գումարների օգտագործման վերաբերյալ: 2023թ. համար կնքվելիք պայմանագիրը կազմված կլինի նույն տրամաբանությամբ: </t>
      </is>
    </oc>
    <nc r="F58"/>
  </rcc>
  <rcc rId="1306" sId="1">
    <oc r="F59" t="inlineStr">
      <is>
        <t>1005 ծրագրի անվանումն է՝ «Պարգևավճարներ և պատվովճարներ»։ Ծրագրի գխով 2023 թվականի համար նախատեսված 11.0 մլրդ դրամից 10.7 մլրդ դրամը նախատեսվում է ուղղել  Զինծառայողներին,  ՀՄՊ,  այլ պետություններում մարտական գործողությունների մասնակիցներին, զոհված (մահացած) զինծառայողի ընտանիքի անդամներին, ընտանիքներին տրվող պարգևավճարներ տրամադրելուն։ 
Մնացած 0.4 մլրդ դրմն ուղղվելու է  Զոհված՛ հետմահու «Հայաստանի ազգային հերոս» բարձրագույն կոչում ստացած կամ «Մարտական խաչ» շքանշանով պարգևատրված անձի ընտանիքին տրվող պարգևավճարի և ՀՄՊ վետերանների պատվովճարների ֆինանսավորմանը։
 Միաժամանակ տեղեկացնում եմ, որ Աշխատանքային օրեսդրությամբ նախատեսված է և վարձու աշխատողներին տրամադրվում է պարգևատրում, որևը որևէ կերպ չի առնչվում խնդրո առարկա պարգևավճարներին և պատվովճարներին։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t>
      </is>
    </oc>
    <nc r="F59"/>
  </rcc>
  <rcc rId="1307" sId="1">
    <oc r="F60" t="inlineStr">
      <is>
        <t xml:space="preserve">Չի ընդունվել։
ՀՀ Սահմանադրության 84-րդ հոդվածի 2-րդ մասի կարգավորման համաձայն՝ նվազագույն աշխատավարձի չափը սահմանվում է օրենքով: Միաժամանակ, Աշխատանքային օրենսգրքի 179-րդ հոդվածի 1-ին մասով ևս սահմանված է, որ աշխատավարձի ամսական և ժամավճարի նվազագույն չափը սահմանվում է օրենքով: Նշենք, որ վկայակոչված՝ աշխատավարձի ամսական և ժամավճարի նվազագույն չափը սահմանված է «Նվազագույն ամսական աշխատավարձի մասին» օրենքով, ինչը համապատասխանում է առաջարկությամբ նշված միջազգային պայմանագրերի պահանջներին։ Նշենք նաև, որ օրենքով սահմանված լինելու պահանջը չի նշանակում, որ այն պետք է սահմանված լինի բյուջեի մասին օրենքով։
Միաժամանակ, հարկ է նշել, որ ՀՀ Ազգային ժողովի 2022 թվականի նոյեմբերի 15-ից գումարված հերթական նիստերի ընթացքում առաջին ընթերցմամբ ընդունվել է «Նվազագույն ամսական աշխատավարձի մասին» օրենքում փոփոխություններ նախատեսող համապատասխան նախագիծ, որով առաջարկվել է 2023 թվականի հունվարի 1-ից նվազագույն ամսական աշխատավարձի չափը սահմանել 75,000 դրամ (ներառված չեն աշխատավարձից վճարվող հարկերը, նպատակային սոցիալական վճարները, հավելումները, հավելավճարները, պարգևատրումները և խրախուսման այլ վճարները)։ Նվազագույն ամսական աշխատավարձի չափը 75,000 դրամ սահմանելու առաջարկի հիմքում ընկած է Աշխատանքի և սոցիալական հարցերի նախարարության «Աշխատանքի և սոցիալական հետազոտությունների ազգային ինստիտուտ» ՊՈԱԿ-ի կողմից իրականացված հետազոտությունը։ Մասնավորապես, վարձատրության, երկրի մակրոտնտեսական ցուցանիշների մասին տեղեկատվություն պարունակող տեղեկատվական բազաների վերլուծության, համապատասխան մաթեմատիկական մոդելների կառուցման և միջազգային փորձի ուսումնասիրության արդյունքում է առաջարկվել 2023 թվականի համար նվազագույն ամսական աշխատավարձի 75,000 դրամ չափը։ Ընդ որում, նվազագույն ամսական աշխատավարձի չափը որոշելիս՝ հիմք է ընդունվել 5 տարբեր մեթոդներով հաշվարկված նվազագույն աշխատավարձերի միջին թվաբանականը։
</t>
      </is>
    </oc>
    <nc r="F60"/>
  </rcc>
  <rcc rId="1308" sId="1">
    <oc r="F61" t="inlineStr">
      <is>
        <t xml:space="preserve">Անկանխիկ եղանակով վճարումներից կենսաթոշակառուներին հետվճար տրամադրելու պետություն-մասնավոր սոցիալական փոխգործակցության միջոցառումն իրականացվել է սկսած 2022 հուլիսի 1-ից և շահառուների թվաքանակի աճի դինամիկան ցույց է տալիս, որ բանկային քարտերի միջոցով  կենսաթոշակների ստացման, խոշոր քաղաքային կենտրոններից դուրս՝ մասնավորապես մարզերում առևտրի ոլորտում ներգրավված տնտեսվարողների կողմից անկանխիկ գործառույթներ իրականացման մշակույթի ձևավորման, անհրաժեշտ տերմինալների ներդրաման և իրազեկվածության մակարդակի բարձրացմանը զուգահեռ կավալանա նաև ներդրված ծրագրից օգտվողների քանակը:  </t>
      </is>
    </oc>
    <nc r="F61"/>
  </rcc>
  <rcc rId="1309" sId="1">
    <oc r="F62" t="inlineStr">
      <is>
        <t>Կառավարության ծրագրի գերակայությունները ներկայացվեոծ են ուղերձ-բացատրագրի ներածություն բաժնում։ Ներկայացված հանրային աշխատողների հաստիքային միավորների թվաքանակը չի ներառում ուժային մարմիններում հաստիքային միավորների թվաքանակը։ Հայաստանի Հանրապետության քրեական դատավարության նոր օրենսգրքում առկա իրավակարգավորումների համաձայն, որն ուժի մեջ է մտել 2022 թվականի հուլիսի 1-ից, նախկինում նախատեսված հետաքննության ինստիտուտը այլևս չի գործում և նշված փոփոխությամբ պայմանավորված, մի շարք փոփոխություններ են կատարվել հանրային իշխանության առանձին մարմինների հաստիքային միավորների թվաքանակներում։ Մասնավորապես․ ՀՀ ոստիկանության, ՀՀ քրեակատարողական ծառայության, ՀՀ պաշտպանության նախարարության հետաքննչական գործառույթներ իրականացնոց հաստիքների կրճատման հաշվին ավելացվել են ՀՀ քննչական կոմիտեի և ՀՀ դատախազության հաստիքային միավորների թվաքանակը։ Այսպիսով, նշված հաստիքային միավորների փոփոխությունը օրենսդրական կարգավորումներով պայմանավորված ուժային մարմիններից հաստիքային միավորների նվազեցման/տեղափոխման արդյունք է, ոչ թե ավելացում։</t>
      </is>
    </oc>
    <nc r="F62"/>
  </rcc>
  <rcc rId="1310" sId="1">
    <oc r="F65" t="inlineStr">
      <is>
        <t xml:space="preserve">Հայաստանի Հանրապետության կենտրոնական բանկը (այսուհետ՝ ԿԲ) վարչական ծախսերի և կապիտալ ներդրումների պլանավորումը իրականացնում է՝ հիմք ընդունելով «ՀՀ կենտրոնական բանկի մասին» ՀՀ օրենքով (այսուհետ՝ Օրենք) ԿԲ-ին վերապահված գործառույթները, ԿԲ-ի ռազմավարությունը և տեսլականը, ինչպես նաև ԿԲ-ում գործող՝ միջազգային ստանդարտների և կենտրոնական բանկերի լավագույն փորձի վրա հիմնված բյուջեի մեթոդաբանությունը: Անկյունաքարային է նաև այն հանգամանքը, որ Օրենքի մայր փաստաթղթում դեռևս 1996 թվականին ամրագրվել է մի առանցքային գաղափարախոսություն, այն է՝ որ ԿԲ-ի առջև դրված նպատակներն ու գործառույթները արհեստավարժ կերպով իրականացնելու համար ԿԲ աշխատակիցների աշխատավարձը պետք է համապատասխանի բանկային համակարգի միջին աշխատավարձին:
Միաժամանակ, անդրադառնալով «Տնտեսական իրավունքի կենտրոն» հասարակական կազմակերպության գրությանը՝ հայտնում ենք հետևյալը.
«Աշխատավարձ և դրան հավասարեցված վճարումներ» հոդվածի վերաբերյալ
1. Սույն հոդվածը կանխատեսելիս ԿԲ-ը առաջնորդվում է «ՀՀ կենտրոնական բանկի մասին» ՀՀ օրենքով, որն ամրագրում է, որ  ԿԲ միջին աշխատավարձի կանխատեսումը պետք է ապահովի միջազգային կազմակերպություններում պատշաճ ներկայացուցչություն ապահովելու, ինչպես նաև ԿԲ-ի առջև դրված նպատակներն ու գործառնություններն իրականացնելու համար անհրաժեշտ որակավորում ունեցող աշխատակիցներին Հայաստանի Հանրապետության բանկային համակարգում վարձատրության միջին չափին համապատասխան աշխատավարձի վճարումը: Հարկ է նշել, որ Օրենքի սույն դրույթը նախատեսվել է Օրենքի մայր տարբերակում, իսկ այս մասին վերագրելի վերջին փոփոխությունը ամրագրվել է 2004թ.-ին, որի ներքո ամրագրվել է, որ ԿԲ-ը գործառնական ծախսերի կանխատեսումը, վարչական ծախսերի և կապիտալ ներդրումների առավելագույն սահմանաքանակը որոշելիս պարտավոր է ուղնեշվել վերը նկարագրված դրույթով: 
2. Օրենքի այս դրույթով առաջնորդվելով էլ ԿԲ-ը բանկային համակարգի միջին աշխատավարձին ուղենշվելիս՝ չի ներառում տեխնիկական և սպասարկող անձնակազմի աշխատավարձը: Ավելին, այդ ոլորտի ծառայությունները արտապատվիրակվում են երրորդ կողմերին   «Գնումների մասին» ՀՀ օրենքի և ԿԲ-ում գործող գնումների կանոնակարգերին համապատասխան:
3.  «Միջազգային կազմակերպություններում պատշաճ ներկայացուցչություն ապահովելու» և «ԿԲ-ի առջև դրված նպատակներն ու գործառնություններն իրականացնելու համար» անհրաժեշտ որակավորում ունեցող աշխատակիցների վարձատրությունը բանկային համակարգի հետ համադրելիս հաշվի է առնվում բացառապես առևտրային բանկերի գլխամասային գրասենյակների աշխատակիցների աշխատավարձը հետևյալ պատճառաբանությամբ.
• Իրավաբանական անձի կարգավիճակ չունեցող առևտրային բանկերի մասնաճյուղերի  հիմնական գործառույթներն են՝ մանրածախ հաճախորդների համար բանկային ծառայությունների մատուցումը, ուստի վերջիններիս հաստիքացուցակը, ըստ էության, բաղկացած է վաճառքներն ապահովող և հաճախորդների սպասարկման ստորաբաժանումներից: Ուստի, այդ առումով մասնաճյուղերի հաստիքային միավորները համադրելի չեն ԿԲ-ի որևէ նպատակի կամ գործառույթի հետ:
• Բացի այդ, ԿԲ-ի ուսումնասիրությունները ցույց են տվել, որ ԿԲ-ից ազատված աշխատակիցները աշխատանքի չեն անցել առևտրային բանկերի մասնաճյուղերում: Ավելին, որպես կանոն, առևտրային բանկերի գլխամասային գրասենյակներ տեղափոխված աշխատակիցները ԿԲ-ից ազատվել են աշխատանքի վարձատրության ցածր մակարդակով պայմանավորված, և իրենց ստացած առաջարկը 1.5-2 անգամ գերազանցել է ԿԲ-ի վարձատրության մակարդակը:
4. Հարկ է նշել նաև, որ սույն հոդվածն արտացոլում է նաև ԿԲ-ի ռազմավարությամբ ամրագրված թվային տրանսֆորմացիայի իրագործման համար պահանջվող  ՏՏ և կիբերանվտանգության ոլորտի միջազգային մակարդակի մրցունակ ռեսուրսների ներգրավվման անհրաժեշտ համապատասխան ծախսերը:
5. Ինչ վերաբերում է ԿԲ-ի աշխատակցիների թվաքանակին, հարկ է նշել, որ ԿԲ-ը հանդիսանում է «մեգակարգավորող» մարմին և աշխատակիցների գործող թվաքանակի կրճատումը ուղղակիորեն կխաթարի ԿԲ-ի առջև դրված նպատակների և գործառույթների իրականացումը:
Նկարագրված սկզբունքներով առաջնորդվելով հանդերձ՝ ցավոք, ԿԲ-ի միջին աշխատավարձը, վերջին տարիներին ցածր է եղել բանկային համակարգի համադրելի միջինից մինչև 22%-ի չափով և նույնիսկ 2023թ կանխատեսումներով շարունակելու է ցածր մնալ շուրջ 6.5%-ի չափով: Հիրավի, սա նաև ԿԲ-ի աշխատակիցների հոսունության ուժգնացած աճի պատճառ է հանդիսանում: Ազատված աշխատակիցների քանակի վերաբերյալ ցուցանիշները վերջին տարիների համար ներկայացված են ստորև: Ընդ որում, ազատված աշխատակիցների շուրջ 60%-ը կազմում են փորձառու և արհեստավարժ աշխատակիցները:
Ազատված աշխատակիցների քանակըստ տարիների ունի հետևյալ տեսքը․
2018- 51
2019- 62
2020- 101
2021- 100
2022- 11 ամիս` 83
ԿԲ-ի կանխատեսվող աշխատավարձի և աշխատակիցների թվաքանակի համապատասխան մակարդակի ապահովման արդյունքում ԿԲ-ի «Աշխատավարձ և դրան հավասարեցված վճարումներ» հոդվածը 2023թ-ին գնահատվում է, որ կկազմի 8.7 մլրդ դրամ կամ վարչական ծախսերի 87%-ը:
«Ծառայողական փոխադրամիջոցների շահագործման գծով» հոդվածի վերաբերյալ
Սույն հոդվածի մասով նշենք,  որ «ՀՀ կենտրոնական բանկի մասին» ՀՀ օրենքով ԿԲ-ին վերապահված գործառույթների իրականացման համար, ինչպես նաև իր ենթակայության ներքո գտնվող տարածքային միավորների բնականոն գործունեության և դրանց միջև կապի ապահովման նպատակով ԿԲ-ը շահագործում է ավտոպարկ (30 ավտոմեքենա, ինչը գրեթե անփոփոխ է տարիներ շարունակ), որի գերակշիռ մասը` 73%, կազմում են հերթապահ մեքենաներ, ավտոբուսներ և միկրոավտոբուսներ, իսկ մնացած 8-ը՝ պաշտոնատար անձանց սպասարկող ավտոմեքենաներ (թվով 7-ը էլեկտրական շարժիչով են)։ ԿԲ-ի գործունեության առանձնահատկությունները՝ հատկապես Դիլիջան քաղաքում ուսումնահետազոտական կենտրոնի գոյությունը և այնտեղ անցկացվող միջազգային սեմինարների և կոնֆերանսների հաճախականությունը՝ պայմանավորված գործընկեր կառույցների կողմից ԿԲ-ի կրթական և հետազոտական ներուժի հանդեպ աճող հետաքրքրությամբ, ԿԲ-ի կողմից առավել հաճախ և ակտիվորեն օգտագործվում են միկրոավտոբուսներն ու հերթապահ ավտոմեքենաները։
Անդրադառնալով ծառայողական փոխադրամիջոցների շահագործման 2023թ-ի ծախսերին հայտնենք,  որ կանխատեսված 8% աճը 2022թ.-ի նկատմամբ բացառապես պայմանավորված է նավթի միջազգային շուկայում գների աճով: ԿԲ-ը, առաջնորդվելով «արժեք փողի դիմաց» սկզբունքով, 2022թ նախաձեռնել է թվով 7 էլեկտրական  ավտոմեքենաների ձեռքբերում, որի արդյունքում էականորեն կրճատվել են փոխարինված ավտոմեքենաների գծով ծախսերը:
Ամփոփելով ևս մեկ անգամ շեշտենք, որ ԿԲ-ը իր ծախսերը կանխատեսելիս մշտապես առաջնորդվում է հետևյալ սկզբունքներով՝ «Ռազմավարական մտածողություն», «Նախագծային մտածողություն» և «Արժեք փողի դիմաց», որոնք ԿԲ-ը մշտապես պահպանում է ռեսուրսների բաշխման և ծախսման վերաբերյալ որոշումներ կայացնելիս, և որոնք ենթադրում  են, որ ռեսուրսները կծախսվեն խնայողաբար, արդյունավետ և օգտավետ:
</t>
      </is>
    </oc>
    <nc r="F65"/>
  </rcc>
  <rcc rId="1311" sId="1">
    <oc r="F66" t="inlineStr">
      <is>
        <t>Ընդունվել է ի գիտություն</t>
      </is>
    </oc>
    <nc r="F66"/>
  </rcc>
  <rcc rId="1312" sId="1">
    <oc r="A2" t="inlineStr">
      <is>
        <t>ՀՀ ԱԶԳԱՅԻՆ ԺՈՂՈՎԻ ՄՇՏԱԿԱՆ  ՀԱՆՁՆԱԺՈՂՈՎՆԵՐՈՒՄ ԵՎ ԱԶԳԱՅԻՆ ԺՈՂՈՎԻ ԼԻԱԳՈՒՄԱՐ ՆԻՍՏՈՒՄ ՀՀ 2023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is>
    </oc>
    <nc r="A2" t="inlineStr">
      <is>
        <t>ՀՀ ԱԶԳԱՅԻՆ ԺՈՂՈՎԻ ՄՇՏԱԿԱՆ  ՀԱՆՁՆԱԺՈՂՈՎՆԵՐՈՒՄ ԵՎ ԱԶԳԱՅԻՆ ԺՈՂՈՎԻ ԼԻԱԳՈՒՄԱՐ ՆԻՍՏՈՒՄ ՀՀ 2024 ԹՎԱԿԱՆԻ ՊԵՏԱԿԱՆ ԲՅՈՒՋԵԻ ՆԱԽԱԳԾԻ ՔՆՆԱՐԿՄԱՆ ԱՐԴՅՈՒՆՔՆԵՐՈՎ ՀՀ ԱԶԳԱՅԻՆ ԺՈՂՈՎԻ ՊԱՏԳԱՄԱՎՈՐՆԵՐԻ ԿՈՂՄԻՑ ՀՀ ԿԱՌԱՎԱՐՈՒԹՅՈՒՆ ՆԵՐԿԱՅԱՑՎԱԾ ԱՌԱՋԱՐԿՈՒԹՅՈՒՆՆԵՐԻ ԵՎ ԵԶՐԱԿԱՑՈՒԹՅՈՒՆՆԵՐԻ</t>
      </is>
    </nc>
  </rcc>
  <rcc rId="1313" sId="1">
    <oc r="B8" t="inlineStr">
      <is>
        <t xml:space="preserve"> ՀՀ Ազգային Ժողովի պատգամավոր  Զարուհի Բաթոյան</t>
      </is>
    </oc>
    <nc r="B8" t="inlineStr">
      <is>
        <t xml:space="preserve"> ՀՀ Ազգային Ժողովի պատգամավոր Արփինե Դավոյան</t>
      </is>
    </nc>
  </rcc>
  <rcc rId="1314" sId="1">
    <oc r="C8" t="inlineStr">
      <is>
        <t>ՀՀ ԳԱԱ Բուսաբանության ինստիտուտին հատկացվող բյուջեն ավելացնել 212,703 ՀՀ դրամով, ինստիտուտի ենթակայության ներքո գործող Երևանի բուսաբանական այգու պահպանման ծրագրի համար: Այգին հիմնադրվել է 1935 թվականին և դրա պահպանման համար անհրաժեշտ ծախսերը պետական ֆինանսավորմամբ չեն իրականացվում, բացառությամբ կոմունալ ծախսերի: Առաջարկվող ծրագրի բյուջեն հիմնականում ներառում է պահնորդական ծառայություն, բանվորներ, ծառերի էտման, բուժման և պահպաման ծախսեր (ծախսերի բացվածքը՝ կից):</t>
      </is>
    </oc>
    <nc r="C8" t="inlineStr">
      <is>
        <t xml:space="preserve">Ղեկավարվելով «Ազգային ժողովի կանոնակարգ» ՀՀ սահմանադրական օրենքի 89-րդ
հոդվաածի 1֊ին կետով' առաջարկում եմ «ՀՀ 2024թ. պետական բյուջեի մասին» օրենքի
նախագծի համապատասխան ծրագրի շրջանակներում նախատեսել 134,065,540 դրամ
գումար' ՀՀ դատախազության Շենգավիթ վարչական շրջանի դատախազության և Կոտայքի
մարզի դատախազության Հրազդանի նստավայրի մասնաշենքերի հիմնանորոգման
հրատապ անհրաժեշտությամբ պայմանավորված:
</t>
      </is>
    </nc>
  </rcc>
  <rcc rId="1315" sId="1">
    <nc r="AA8">
      <f>134065540/1000000</f>
    </nc>
  </rcc>
  <rdn rId="0" localSheetId="1" customView="1" name="Z_C1847EEF_C39D_4224_A16F_6098F8B4214B_.wvu.Cols" hidden="1" oldHidden="1">
    <formula>Ամփոփ!$G:$S,Ամփոփ!$AG:$AH</formula>
  </rdn>
  <rdn rId="0" localSheetId="2" customView="1" name="Z_C1847EEF_C39D_4224_A16F_6098F8B4214B_.wvu.PrintArea" hidden="1" oldHidden="1">
    <formula>Ամփոփաթերթ_1!$B$3:$U$7</formula>
  </rdn>
  <rdn rId="0" localSheetId="2" customView="1" name="Z_C1847EEF_C39D_4224_A16F_6098F8B4214B_.wvu.PrintTitles" hidden="1" oldHidden="1">
    <formula>Ամփոփաթերթ_1!$4:$5</formula>
  </rdn>
  <rdn rId="0" localSheetId="2" customView="1" name="Z_C1847EEF_C39D_4224_A16F_6098F8B4214B_.wvu.Cols" hidden="1" oldHidden="1">
    <formula>Ամփոփաթերթ_1!$S:$T</formula>
  </rdn>
  <rdn rId="0" localSheetId="3" customView="1" name="Z_C1847EEF_C39D_4224_A16F_6098F8B4214B_.wvu.PrintArea" hidden="1" oldHidden="1">
    <formula>Ամփոփաթերթ_2!$B$3:$U$7</formula>
  </rdn>
  <rdn rId="0" localSheetId="3" customView="1" name="Z_C1847EEF_C39D_4224_A16F_6098F8B4214B_.wvu.PrintTitles" hidden="1" oldHidden="1">
    <formula>Ամփոփաթերթ_2!$4:$5</formula>
  </rdn>
  <rdn rId="0" localSheetId="3" customView="1" name="Z_C1847EEF_C39D_4224_A16F_6098F8B4214B_.wvu.Cols" hidden="1" oldHidden="1">
    <formula>Ամփոփաթերթ_2!$S:$T</formula>
  </rdn>
  <rdn rId="0" localSheetId="4" customView="1" name="Z_C1847EEF_C39D_4224_A16F_6098F8B4214B_.wvu.Cols" hidden="1" oldHidden="1">
    <formula>հանրայինքննարկում!$S:$T</formula>
  </rdn>
  <rcv guid="{C1847EEF-C39D-4224-A16F-6098F8B4214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8">
    <dxf>
      <fill>
        <patternFill patternType="solid">
          <bgColor rgb="FFFFFF00"/>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1" sId="1">
    <nc r="D8" t="inlineStr">
      <is>
        <t>Առաջարկն ընդունվել է: 2024 թվականի բյուջետային հայտը կներկայացվի լրացուցիչ:</t>
      </is>
    </nc>
  </rcc>
  <rcc rId="1592" sId="1" odxf="1" dxf="1">
    <nc r="D9" t="inlineStr">
      <is>
        <t>«Ձեռներեցության տեխնոլոգիական էկոհամակարգ» միջոցառման (որը մինչև 2022թ. անվանվում էր «Գաղափարից մինչև բիզնես») «Գաղափարից մինչև բիզնես» դրամաշնորհային ծրագրի շրջանակում 2024 թվականին նախատեսվող ֆինանսավորումը կազմում է 350 մլն. ՀՀ դրամ: Միևնույն ժամանակ, ծրագրի շրջանակում ևս 150 մլն. ՀՀ դրամ նախատեսվում է ուղղել մի շարք այլ դրամաշնորհային միջոցառումների իրականացմանը:
Այսպիսով, «Ձեռներեցության տեխնոլոգիական էկոհամակարգ» միջոցառման շրջանակում իրականացվելիք ծրագրերին հատկացվելիք գումարի ավելացման առնչությամբ առաջարկությունն ընդունվել է:2024 թվականի բյուջետային հայտը կներկայացվի լրացուցիչ:</t>
      </is>
    </nc>
    <odxf>
      <font>
        <b/>
        <name val="GHEA Grapalat"/>
        <scheme val="none"/>
      </font>
    </odxf>
    <ndxf>
      <font>
        <b val="0"/>
        <name val="GHEA Grapalat"/>
        <scheme val="none"/>
      </font>
    </ndxf>
  </rcc>
  <rcc rId="1593" sId="1">
    <nc r="D10" t="inlineStr">
      <is>
        <t>Առաջարկն ընդունվել է: 2024 թվականի բյուջետային հայտը կներկայացվի լրացուցիչ:</t>
      </is>
    </nc>
  </rcc>
  <rcc rId="1594" sId="1">
    <nc r="D11" t="inlineStr">
      <is>
        <t>Կարևորելով Արհեստական բանականության դերը և որակյալ ենթակառուցվածք ստեղծելու անհրաժեշտությունը դրական ենք գնահատում ԱԲ գիտահետազոտական կենտրոնի արդիականացման վերաբերյալ առաջարկը: ՀՀ բարձր տեխնոլոգիական արդյունաբերության նախարարությունը ևս այն դիտարկել է, հաշվի առնելով, որ կենտրոնի ստեղծումը կբերի մի շարք մրցակցային առավելություններ և առանցքային դեր կունենա ԱԲ հետազոտությունների և նորարարությունների առաջխաղացման գործում:
Գերհամակարգիչը  կապահովի անհրաժեշտ ենթակառուցվածք՝ ԱԲ հետազոտությունները, նորարարությունները առաջ մղելու համար, կնպաստի տեխնոլոգիական առաջընթացին և տարբեր ոլորտներում բարդ խնդիրների լուծումների մշակմանը: Գերհամակարգիչները մեծ դեր ունեն լայնածավալ սիմուլյացիաներ իրականացնելու (բարդ համակարգերի վարքագծի մոդելավորում), խորը ուսուցման (deep learning) և նեյրոնային ցանցերի ճարտարապետության (neural network architectures), մեծ տվյալների (big data) արդյունավետ մշակման համար:
ՀՀ բարձր տեխնոլոգիական արդյունաբերության նախարարությունը նախաձեռնել էր  քննարկում ԱԲ գործիքների կիրառման կարիքների գնահատման վերաբերյալ։ Նպատակն էր, ըստ ներկայացվող կարիքների, դիտարկել GPU bassed Supercomputer-ի կիրառելիության տարբերակները։ 
Կառավարման մոդելի վերաբերյալ Նախարարության ուսումնասիրությունները դեռ չեն ավարտվել, և գտնում ենք, որ նախանշված արժեքով ռեսուրսը միայն սկիզբն է, հետագայում անհրաժեշտ է լինելու ներգրավել ավելի շատ ռեսուրս՝ ազգային մրցունակության բարձրացման համար: Կառավարման մոդելի հստակությունից հետո կկարողանանք սահմանել ավելի հավակնոտ թիրախներ՝ ներգրավելով այլ ռեսուրսներ:
 2024 թվականի բյուջետային հայտը կներկայացվի լրացուցիչ:</t>
      </is>
    </nc>
  </rcc>
  <rdn rId="0" localSheetId="2" customView="1" name="Z_925157F8_AC30_4899_83AA_F1A67B2AACC9_.wvu.PrintArea" hidden="1" oldHidden="1">
    <formula>Ամփոփաթերթ_1!$B$3:$U$7</formula>
  </rdn>
  <rdn rId="0" localSheetId="2" customView="1" name="Z_925157F8_AC30_4899_83AA_F1A67B2AACC9_.wvu.PrintTitles" hidden="1" oldHidden="1">
    <formula>Ամփոփաթերթ_1!$4:$5</formula>
  </rdn>
  <rdn rId="0" localSheetId="2" customView="1" name="Z_925157F8_AC30_4899_83AA_F1A67B2AACC9_.wvu.Cols" hidden="1" oldHidden="1">
    <formula>Ամփոփաթերթ_1!$S:$T</formula>
  </rdn>
  <rdn rId="0" localSheetId="3" customView="1" name="Z_925157F8_AC30_4899_83AA_F1A67B2AACC9_.wvu.PrintArea" hidden="1" oldHidden="1">
    <formula>Ամփոփաթերթ_2!$B$3:$U$7</formula>
  </rdn>
  <rdn rId="0" localSheetId="3" customView="1" name="Z_925157F8_AC30_4899_83AA_F1A67B2AACC9_.wvu.PrintTitles" hidden="1" oldHidden="1">
    <formula>Ամփոփաթերթ_2!$4:$5</formula>
  </rdn>
  <rdn rId="0" localSheetId="3" customView="1" name="Z_925157F8_AC30_4899_83AA_F1A67B2AACC9_.wvu.Cols" hidden="1" oldHidden="1">
    <formula>Ամփոփաթերթ_2!$S:$T</formula>
  </rdn>
  <rdn rId="0" localSheetId="4" customView="1" name="Z_925157F8_AC30_4899_83AA_F1A67B2AACC9_.wvu.Cols" hidden="1" oldHidden="1">
    <formula>հանրայինքննարկում!$S:$T</formula>
  </rdn>
  <rcv guid="{925157F8-AC30-4899-83AA-F1A67B2AACC9}"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2" sId="1" xfDxf="1" dxf="1">
    <nc r="E8" t="inlineStr">
      <is>
        <t xml:space="preserve">Հաշվի առնելով 2021-2023թթ․ ժամանակահատվածում պլանավորված գումարների ցածր կատարողականները (2021թ․ 69․4%, 2022թ․ 75.6%, 2023թ․ 9 ամիս 76.8%), առաջարկը ենթակա է դիտարկման պահանջարկի վերլուծության տեսանկյունից, քանի որ վերը նշված միտումներից ակնհայտ է, որ առկա է պահանջարկի նվազում:  
Առաջարկն ընդունվելու պարագայում լրացուցիչ կպահանջվի 120 մլն դրամ:  </t>
      </is>
    </nc>
    <ndxf>
      <font>
        <name val="GHEA Grapalat"/>
        <scheme val="none"/>
      </font>
      <alignment horizontal="left" vertical="top" wrapText="1" readingOrder="0"/>
      <border outline="0">
        <left style="thin">
          <color indexed="64"/>
        </left>
        <right style="thin">
          <color indexed="64"/>
        </right>
        <top style="thin">
          <color indexed="64"/>
        </top>
        <bottom style="thin">
          <color indexed="64"/>
        </bottom>
      </border>
    </ndxf>
  </rcc>
  <rcc rId="1603" sId="1" xfDxf="1" dxf="1">
    <nc r="E9" t="inlineStr">
      <is>
        <t xml:space="preserve">Հաշվի առնելով 2021-2023թթ․ ժամանակահատվածում պլանավորված գումարների միջոցառման ցածր կատարողականները (2021թ․ 56․2%, 2022թ․ 71.5%, 2023թ․ 9 ամիս 42.6%), առաջարկը ենթակա է դիտարկման պահանջարկի վերլուծության տեսանկյունից, քանի որ նշված միտումներից ակնհայտ է, որ առկա է պահանջարկի նվազում:  
Առաջարկն ընդունվելու պարագայում լրացուցիչ կպահանջվի 150 մլն դրամ:  </t>
      </is>
    </nc>
    <ndxf>
      <font>
        <name val="GHEA Grapalat"/>
        <scheme val="none"/>
      </font>
      <alignment horizontal="left" vertical="top" wrapText="1" readingOrder="0"/>
      <border outline="0">
        <left style="thin">
          <color indexed="64"/>
        </left>
        <right style="thin">
          <color indexed="64"/>
        </right>
        <top style="thin">
          <color indexed="64"/>
        </top>
        <bottom style="thin">
          <color indexed="64"/>
        </bottom>
      </border>
    </ndxf>
  </rcc>
  <rcc rId="1604" sId="1" xfDxf="1" dxf="1">
    <nc r="E10" t="inlineStr">
      <is>
        <t xml:space="preserve">2020-2021թթ նախատեսվել է համապատասխանաբար 1.38 մլրդ դրամ (փաստը 109.5 մլն դրամ) և (1.18 մլրդ դրամ, փաստը 0): 2022-2024թթ. գումարներ չեն նախատեսվել: 
2024-2026թթ ՄԺԾԾ փուլում հայտով պահանջված 100 մլն դրամը (մինչև 10 ձեոներեցի համար) չի ընդունվել՝ հաշվի առնելով, որ հայտով բացակայել է 2020թ. ՀՀ կառավարության ընդունված համապատասխան ծրագրի գծով կատարման ընթացքի, շարունակականության հիմնավորումները:
Պատգամավորի առաջարկ- «Հայկական վիրտուալ կամուրջ» բաղադրիչով (ինկուբացիոն և աքսելերացիոն կրթական ենթաբաղադրիչ) նախատեսել 250 մլն դրամ, սակայն առաջարկը ենթակա է դիտարկման 2024թ. բյուջեի նախագծով նախատեսված 11019 միջոցառման նոր՝ «Միջաջգային աքսելերացիոն ծրագրի իրականացում» բաղադրիչով միջազգային հեղինակավոր աքսելերացիոն կազմակերպության ներգրավման նպատակների և ակնկալիքների ներքո առաջարկվ առաջարկի նպատակահարմարության տեսանկյունից:
Առաջարկն ընդունվելու պարագայում լրացուցիչ կպահանջվի 250 մլն դրամ:  </t>
      </is>
    </nc>
    <ndxf>
      <font>
        <name val="GHEA Grapalat"/>
        <scheme val="none"/>
      </font>
      <alignment horizontal="left" vertical="top" wrapText="1" readingOrder="0"/>
      <border outline="0">
        <left style="thin">
          <color indexed="64"/>
        </left>
        <right style="thin">
          <color indexed="64"/>
        </right>
        <top style="thin">
          <color indexed="64"/>
        </top>
        <bottom style="thin">
          <color indexed="64"/>
        </bottom>
      </border>
    </ndxf>
  </rcc>
  <rcc rId="1605" sId="1" xfDxf="1" dxf="1">
    <nc r="E11" t="inlineStr">
      <is>
        <t xml:space="preserve">Համաշխարհային բանկի «Առևտրի խթանման և որակի ենթակառուցվածքներ» վարկային ծրագրի շրջանակում (1043 ծրագրի 31004 միջոցառում) նախատեսված է Հայաստանի գերհամակարգչի տեղադրման աշխատանքներ, որի ավարտը նախատեսված է 2023թ․-ին  (հաշվետվության համաձայն գերհամակարգիչը մատակարարվել և պահեստավորվել է Ինժեներական Քաղաքում և տեղադրման աշխատանքները հետաձգվել են՝ մինչև ԻՔ-ում համապատասխան տարածքի շինարարական աշխատանքների ավարտը, ընթանում են IBM լիցենզիաների ձեռքբերման գործընթացները) առաջարկում ենք հարցին անդրադառնալ 2025-2027թթ․ ՄԺԾԾ գործընթացի շրջանակներում համապատասխան համադրումների, ՀՀ կառավարության կողմից ծրագրային հիմքի և վարկային ծրագրի շրջանակներում հարցի հնարավոր կարգավորումների դիտարկման համատեքստում:    
Առաջարկն ընդունվելու պարագայում լրացուցիչ կպահանջվի  3,433.4 մլն դրամ:  </t>
      </is>
    </nc>
    <ndxf>
      <font>
        <name val="GHEA Grapalat"/>
        <scheme val="none"/>
      </font>
      <alignment horizontal="left" vertical="top" wrapText="1" readingOrder="0"/>
      <border outline="0">
        <left style="thin">
          <color indexed="64"/>
        </left>
        <right style="thin">
          <color indexed="64"/>
        </right>
        <top style="thin">
          <color indexed="64"/>
        </top>
        <bottom style="thin">
          <color indexed="64"/>
        </bottom>
      </border>
    </ndxf>
  </rcc>
  <rcc rId="1606" sId="1" odxf="1" dxf="1" numFmtId="34">
    <oc r="H8">
      <f>SUM(I8:V8)</f>
    </oc>
    <nc r="H8">
      <f>SUM(I8:S8)</f>
    </nc>
    <ndxf>
      <alignment horizontal="center" readingOrder="0"/>
    </ndxf>
  </rcc>
  <rcc rId="1607" sId="1" numFmtId="34">
    <oc r="J8">
      <v>400</v>
    </oc>
    <nc r="J8"/>
  </rcc>
  <rcc rId="1608" sId="1">
    <nc r="V8">
      <v>120</v>
    </nc>
  </rcc>
  <rcc rId="1609" sId="1">
    <oc r="V9">
      <v>500</v>
    </oc>
    <nc r="V9">
      <v>150</v>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22A0D8E-F4B2-44EC-8DD2-390DFF7557E5}" action="delete"/>
  <rdn rId="0" localSheetId="2" customView="1" name="Z_822A0D8E_F4B2_44EC_8DD2_390DFF7557E5_.wvu.PrintArea" hidden="1" oldHidden="1">
    <formula>Ամփոփաթերթ_1!$B$3:$U$7</formula>
    <oldFormula>Ամփոփաթերթ_1!$B$3:$U$7</oldFormula>
  </rdn>
  <rdn rId="0" localSheetId="2" customView="1" name="Z_822A0D8E_F4B2_44EC_8DD2_390DFF7557E5_.wvu.PrintTitles" hidden="1" oldHidden="1">
    <formula>Ամփոփաթերթ_1!$4:$5</formula>
    <oldFormula>Ամփոփաթերթ_1!$4:$5</oldFormula>
  </rdn>
  <rdn rId="0" localSheetId="2" customView="1" name="Z_822A0D8E_F4B2_44EC_8DD2_390DFF7557E5_.wvu.Cols" hidden="1" oldHidden="1">
    <formula>Ամփոփաթերթ_1!$S:$T</formula>
    <oldFormula>Ամփոփաթերթ_1!$S:$T</oldFormula>
  </rdn>
  <rdn rId="0" localSheetId="3" customView="1" name="Z_822A0D8E_F4B2_44EC_8DD2_390DFF7557E5_.wvu.PrintArea" hidden="1" oldHidden="1">
    <formula>Ամփոփաթերթ_2!$B$3:$U$7</formula>
    <oldFormula>Ամփոփաթերթ_2!$B$3:$U$7</oldFormula>
  </rdn>
  <rdn rId="0" localSheetId="3" customView="1" name="Z_822A0D8E_F4B2_44EC_8DD2_390DFF7557E5_.wvu.PrintTitles" hidden="1" oldHidden="1">
    <formula>Ամփոփաթերթ_2!$4:$5</formula>
    <oldFormula>Ամփոփաթերթ_2!$4:$5</oldFormula>
  </rdn>
  <rdn rId="0" localSheetId="3" customView="1" name="Z_822A0D8E_F4B2_44EC_8DD2_390DFF7557E5_.wvu.Cols" hidden="1" oldHidden="1">
    <formula>Ամփոփաթերթ_2!$S:$T</formula>
    <oldFormula>Ամփոփաթերթ_2!$S:$T</oldFormula>
  </rdn>
  <rdn rId="0" localSheetId="4" customView="1" name="Z_822A0D8E_F4B2_44EC_8DD2_390DFF7557E5_.wvu.Cols" hidden="1" oldHidden="1">
    <formula>հանրայինքննարկում!$S:$T</formula>
    <oldFormula>հանրայինքննարկում!$S:$T</oldFormula>
  </rdn>
  <rcv guid="{822A0D8E-F4B2-44EC-8DD2-390DFF7557E5}"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8A5CB8B-C926-4DF6-BAB8-93C096809151}" action="delete"/>
  <rdn rId="0" localSheetId="2" customView="1" name="Z_B8A5CB8B_C926_4DF6_BAB8_93C096809151_.wvu.PrintArea" hidden="1" oldHidden="1">
    <formula>Ամփոփաթերթ_1!$B$3:$U$7</formula>
    <oldFormula>Ամփոփաթերթ_1!$B$3:$U$7</oldFormula>
  </rdn>
  <rdn rId="0" localSheetId="2" customView="1" name="Z_B8A5CB8B_C926_4DF6_BAB8_93C096809151_.wvu.PrintTitles" hidden="1" oldHidden="1">
    <formula>Ամփոփաթերթ_1!$4:$5</formula>
    <oldFormula>Ամփոփաթերթ_1!$4:$5</oldFormula>
  </rdn>
  <rdn rId="0" localSheetId="2" customView="1" name="Z_B8A5CB8B_C926_4DF6_BAB8_93C096809151_.wvu.Cols" hidden="1" oldHidden="1">
    <formula>Ամփոփաթերթ_1!$S:$T</formula>
    <oldFormula>Ամփոփաթերթ_1!$S:$T</oldFormula>
  </rdn>
  <rdn rId="0" localSheetId="3" customView="1" name="Z_B8A5CB8B_C926_4DF6_BAB8_93C096809151_.wvu.PrintArea" hidden="1" oldHidden="1">
    <formula>Ամփոփաթերթ_2!$B$3:$U$7</formula>
    <oldFormula>Ամփոփաթերթ_2!$B$3:$U$7</oldFormula>
  </rdn>
  <rdn rId="0" localSheetId="3" customView="1" name="Z_B8A5CB8B_C926_4DF6_BAB8_93C096809151_.wvu.PrintTitles" hidden="1" oldHidden="1">
    <formula>Ամփոփաթերթ_2!$4:$5</formula>
    <oldFormula>Ամփոփաթերթ_2!$4:$5</oldFormula>
  </rdn>
  <rdn rId="0" localSheetId="3" customView="1" name="Z_B8A5CB8B_C926_4DF6_BAB8_93C096809151_.wvu.Cols" hidden="1" oldHidden="1">
    <formula>Ամփոփաթերթ_2!$S:$T</formula>
    <oldFormula>Ամփոփաթերթ_2!$S:$T</oldFormula>
  </rdn>
  <rdn rId="0" localSheetId="4" customView="1" name="Z_B8A5CB8B_C926_4DF6_BAB8_93C096809151_.wvu.Cols" hidden="1" oldHidden="1">
    <formula>հանրայինքննարկում!$S:$T</formula>
    <oldFormula>հանրայինքննարկում!$S:$T</oldFormula>
  </rdn>
  <rcv guid="{B8A5CB8B-C926-4DF6-BAB8-93C096809151}"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16">
    <dxf>
      <alignment vertical="center" readingOrder="0"/>
    </dxf>
  </rfmt>
  <rfmt sheetId="1" sqref="E16">
    <dxf>
      <alignment vertical="bottom" readingOrder="0"/>
    </dxf>
  </rfmt>
  <rfmt sheetId="1" sqref="E16">
    <dxf>
      <alignment vertical="center" readingOrder="0"/>
    </dxf>
  </rfmt>
  <rcc rId="1624" sId="1">
    <nc r="E15" t="inlineStr">
      <is>
        <t xml:space="preserve"> Հայտնում ենք, որ 13.0 մլրդ գումարի լրացուցիչ հայտի մեջ մանկապարտեզների գծով (ըստ ներկայացված ցանկի) անհրաժեշտ է 3.3 մլրդ դրամ, որի համար  ՀՀ 2024թ.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միջոցառմամբ նախատեսվել է 17.1 մլրդ դրամ: Նշված գումարը հանդիսանում է ըստ օբյեկտների չբաշխված գումար, որի ԲՍԿ-ն ՀՀ կառավարությունն է: Հետևաբար այդ աշխատանքների իրականացման հարցը դիտարկվում է նշված հատկացումների շրջանակներում:</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1">
    <nc r="D15" t="inlineStr">
      <is>
        <t>Ընդունելի է։ ՀՀ 2024թ.-ի պետական բյուջեի նախագծի 1236 ծրագրի 32002 միջոցառմամբ մանկապարտեզների հիմնանորոգման, վերակառուցման համար նախատեսված 18.3 մլրդ դրամ հատկացումները  դեռ բաշխված չեն օբյեկտներով: Երևանի մանկապարտեզների մասով անհրաժեշտ են համապատասխան փաստաթղթեր, որոնց հիման վրա այդ գումարից կարող է կատարվել համապատասխան վերաբաշխում: Միաժամանակ, անհրաժեշտ է հասկանալ պահանջվող 13 մլրդի բացվածքը և արդյո՞ք կարիքները քարտեզագրված են, թե Երևանի որ մանկապարտեզներն ունեն շենքային ապահովվածության խնդիր</t>
      </is>
    </nc>
  </rcc>
  <rcv guid="{B8A5CB8B-C926-4DF6-BAB8-93C096809151}" action="delete"/>
  <rdn rId="0" localSheetId="2" customView="1" name="Z_B8A5CB8B_C926_4DF6_BAB8_93C096809151_.wvu.PrintArea" hidden="1" oldHidden="1">
    <formula>Ամփոփաթերթ_1!$B$3:$U$7</formula>
    <oldFormula>Ամփոփաթերթ_1!$B$3:$U$7</oldFormula>
  </rdn>
  <rdn rId="0" localSheetId="2" customView="1" name="Z_B8A5CB8B_C926_4DF6_BAB8_93C096809151_.wvu.PrintTitles" hidden="1" oldHidden="1">
    <formula>Ամփոփաթերթ_1!$4:$5</formula>
    <oldFormula>Ամփոփաթերթ_1!$4:$5</oldFormula>
  </rdn>
  <rdn rId="0" localSheetId="2" customView="1" name="Z_B8A5CB8B_C926_4DF6_BAB8_93C096809151_.wvu.Cols" hidden="1" oldHidden="1">
    <formula>Ամփոփաթերթ_1!$S:$T</formula>
    <oldFormula>Ամփոփաթերթ_1!$S:$T</oldFormula>
  </rdn>
  <rdn rId="0" localSheetId="3" customView="1" name="Z_B8A5CB8B_C926_4DF6_BAB8_93C096809151_.wvu.PrintArea" hidden="1" oldHidden="1">
    <formula>Ամփոփաթերթ_2!$B$3:$U$7</formula>
    <oldFormula>Ամփոփաթերթ_2!$B$3:$U$7</oldFormula>
  </rdn>
  <rdn rId="0" localSheetId="3" customView="1" name="Z_B8A5CB8B_C926_4DF6_BAB8_93C096809151_.wvu.PrintTitles" hidden="1" oldHidden="1">
    <formula>Ամփոփաթերթ_2!$4:$5</formula>
    <oldFormula>Ամփոփաթերթ_2!$4:$5</oldFormula>
  </rdn>
  <rdn rId="0" localSheetId="3" customView="1" name="Z_B8A5CB8B_C926_4DF6_BAB8_93C096809151_.wvu.Cols" hidden="1" oldHidden="1">
    <formula>Ամփոփաթերթ_2!$S:$T</formula>
    <oldFormula>Ամփոփաթերթ_2!$S:$T</oldFormula>
  </rdn>
  <rdn rId="0" localSheetId="4" customView="1" name="Z_B8A5CB8B_C926_4DF6_BAB8_93C096809151_.wvu.Cols" hidden="1" oldHidden="1">
    <formula>հանրայինքննարկում!$S:$T</formula>
    <oldFormula>հանրայինքննարկում!$S:$T</oldFormula>
  </rdn>
  <rcv guid="{B8A5CB8B-C926-4DF6-BAB8-93C096809151}"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3" sId="1">
    <nc r="D13" t="inlineStr">
      <is>
        <t xml:space="preserve">Ընդունելի է, 
ՀՀ կառավարության 2001 թ․ նոյեմբերի 17-ի N 1123 որոշմամբ հաստատված Գիտական և գիտատեխնիկական պետական ծրագրերի նպատակային-ծրագրային ֆինանսավորման կարգի և ՀՀ վարչապետի 2023 թ․ հունվարի 26-ի N 86-Ա որոշմամբ հաստատված ՀՀ 2024 թվականի պետական բյուջեի մշակման գործընթացի` ՀՀ 2024-2026 թթ․ պետական ՄԺԾ ծրագրի և 2024 թ․ ՀՀ պետական բյուջեի նախագծերի մշակման աշխատանքների իրականացման ժամանակացույցի համաձայն՝ Բարձրագույն կրթության և գիտության կոմիտեն 2023 թ․ առաջին եռամսյակում ընդունել է պետական նպատակային ծրագրերի հայտեր՝ ներկայացված ՀՀ էկոնոմիկայի, ՀՀ շրջակա միջավայրի, ՀՀ տարածքային կառավարման և ենթակառուցվածքների, ՀՀ կրթության, գիտության, մշակույթի և սպորտի նախարարությունների և ՀՀ գիտությունների ազգային ակադեմիայի կողմից: Ստացված հայտերի ընդհանուր քանակը 38-ն է:
Ներկայացված ծրագրերի հայտերին կցված են նաև համապատասխան շահագրգիռ գերատեսչությունների և կազմակերպությունների եզրակացությունները և գրությունները՝ ծրագրերի իրականացման արդյունքների կիրառելիության և կարևորության վերաբերյալ:
Հաշվի առնելով ՀՀ ֆինանսների նախարարության կողմից ներկայացված չափաքանակների առաջարկը՝ համապատասխան ֆինանսական ծավալների շրջանակներում 2024 թ․ նախատեսվում է ֆինանսավորել 7 ծրագիր, որից 6-ը նախորդ տարիներից շարունակվող ծրագրեր են, որոնք ունեն 3 - 5 տարվա տևողություն:
Ելնելով շահագրգիռ գերատեսչությունների և կազմակերպությունների եզրակացություններից, ինչպես նաև հաշվի առնելով ծրագրերի կարևորությունը, ակնկալվող արդյունքների տնտեսության մեջ կիրառելիության հնարավորությունները և ՀՀ գիտության կոմիտեի նախագահի 2023 թվականի օգոստոսի 9-ի N 21-Ա/Ք հրամանով ձևավորված գիտական և գիտատեխնիկական պետական նպատակային ծրագրերի հայտերի քննարկման նպատակով ՀՀ գտության կոմիտեի նախագահին կից մասնագիտական խորհրդի գնահատականներով ձևավորված վարկանիշային ցանկը՝ առաջարկվող լրացուցիչ ֆինանսական միջոցների շրջանակներում հնարավոր կլինի ֆինանսավորել ևս մեկ նոր ծրագիր: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118309A-6BAF-4BD0-9EE0-8E7FF1B711D9}" action="delete"/>
  <rdn rId="0" localSheetId="2" customView="1" name="Z_E118309A_6BAF_4BD0_9EE0_8E7FF1B711D9_.wvu.PrintArea" hidden="1" oldHidden="1">
    <formula>Ամփոփաթերթ_1!$B$3:$U$7</formula>
    <oldFormula>Ամփոփաթերթ_1!$B$3:$U$7</oldFormula>
  </rdn>
  <rdn rId="0" localSheetId="2" customView="1" name="Z_E118309A_6BAF_4BD0_9EE0_8E7FF1B711D9_.wvu.PrintTitles" hidden="1" oldHidden="1">
    <formula>Ամփոփաթերթ_1!$4:$5</formula>
    <oldFormula>Ամփոփաթերթ_1!$4:$5</oldFormula>
  </rdn>
  <rdn rId="0" localSheetId="2" customView="1" name="Z_E118309A_6BAF_4BD0_9EE0_8E7FF1B711D9_.wvu.Cols" hidden="1" oldHidden="1">
    <formula>Ամփոփաթերթ_1!$S:$T</formula>
    <oldFormula>Ամփոփաթերթ_1!$S:$T</oldFormula>
  </rdn>
  <rdn rId="0" localSheetId="3" customView="1" name="Z_E118309A_6BAF_4BD0_9EE0_8E7FF1B711D9_.wvu.PrintArea" hidden="1" oldHidden="1">
    <formula>Ամփոփաթերթ_2!$B$3:$U$7</formula>
    <oldFormula>Ամփոփաթերթ_2!$B$3:$U$7</oldFormula>
  </rdn>
  <rdn rId="0" localSheetId="3" customView="1" name="Z_E118309A_6BAF_4BD0_9EE0_8E7FF1B711D9_.wvu.PrintTitles" hidden="1" oldHidden="1">
    <formula>Ամփոփաթերթ_2!$4:$5</formula>
    <oldFormula>Ամփոփաթերթ_2!$4:$5</oldFormula>
  </rdn>
  <rdn rId="0" localSheetId="3" customView="1" name="Z_E118309A_6BAF_4BD0_9EE0_8E7FF1B711D9_.wvu.Cols" hidden="1" oldHidden="1">
    <formula>Ամփոփաթերթ_2!$S:$T</formula>
    <oldFormula>Ամփոփաթերթ_2!$S:$T</oldFormula>
  </rdn>
  <rdn rId="0" localSheetId="4" customView="1" name="Z_E118309A_6BAF_4BD0_9EE0_8E7FF1B711D9_.wvu.Cols" hidden="1" oldHidden="1">
    <formula>հանրայինքննարկում!$S:$T</formula>
    <oldFormula>հանրայինքննարկում!$S:$T</oldFormula>
  </rdn>
  <rcv guid="{E118309A-6BAF-4BD0-9EE0-8E7FF1B711D9}"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118309A-6BAF-4BD0-9EE0-8E7FF1B711D9}" action="delete"/>
  <rdn rId="0" localSheetId="2" customView="1" name="Z_E118309A_6BAF_4BD0_9EE0_8E7FF1B711D9_.wvu.PrintArea" hidden="1" oldHidden="1">
    <formula>Ամփոփաթերթ_1!$B$3:$U$7</formula>
    <oldFormula>Ամփոփաթերթ_1!$B$3:$U$7</oldFormula>
  </rdn>
  <rdn rId="0" localSheetId="2" customView="1" name="Z_E118309A_6BAF_4BD0_9EE0_8E7FF1B711D9_.wvu.PrintTitles" hidden="1" oldHidden="1">
    <formula>Ամփոփաթերթ_1!$4:$5</formula>
    <oldFormula>Ամփոփաթերթ_1!$4:$5</oldFormula>
  </rdn>
  <rdn rId="0" localSheetId="2" customView="1" name="Z_E118309A_6BAF_4BD0_9EE0_8E7FF1B711D9_.wvu.Cols" hidden="1" oldHidden="1">
    <formula>Ամփոփաթերթ_1!$S:$T</formula>
    <oldFormula>Ամփոփաթերթ_1!$S:$T</oldFormula>
  </rdn>
  <rdn rId="0" localSheetId="3" customView="1" name="Z_E118309A_6BAF_4BD0_9EE0_8E7FF1B711D9_.wvu.PrintArea" hidden="1" oldHidden="1">
    <formula>Ամփոփաթերթ_2!$B$3:$U$7</formula>
    <oldFormula>Ամփոփաթերթ_2!$B$3:$U$7</oldFormula>
  </rdn>
  <rdn rId="0" localSheetId="3" customView="1" name="Z_E118309A_6BAF_4BD0_9EE0_8E7FF1B711D9_.wvu.PrintTitles" hidden="1" oldHidden="1">
    <formula>Ամփոփաթերթ_2!$4:$5</formula>
    <oldFormula>Ամփոփաթերթ_2!$4:$5</oldFormula>
  </rdn>
  <rdn rId="0" localSheetId="3" customView="1" name="Z_E118309A_6BAF_4BD0_9EE0_8E7FF1B711D9_.wvu.Cols" hidden="1" oldHidden="1">
    <formula>Ամփոփաթերթ_2!$S:$T</formula>
    <oldFormula>Ամփոփաթերթ_2!$S:$T</oldFormula>
  </rdn>
  <rdn rId="0" localSheetId="4" customView="1" name="Z_E118309A_6BAF_4BD0_9EE0_8E7FF1B711D9_.wvu.Cols" hidden="1" oldHidden="1">
    <formula>հանրայինքննարկում!$S:$T</formula>
    <oldFormula>հանրայինքննարկում!$S:$T</oldFormula>
  </rdn>
  <rcv guid="{E118309A-6BAF-4BD0-9EE0-8E7FF1B711D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9" start="0" length="0">
    <dxf>
      <fill>
        <patternFill patternType="none">
          <bgColor indexed="65"/>
        </patternFill>
      </fill>
    </dxf>
  </rfmt>
  <rcc rId="1324" sId="1">
    <nc r="C9" t="inlineStr">
      <is>
        <t>ՀՀ բարձր տեխնոլոգիական արդյունաբերության նախարարությունը (այսուհետ՝ Նախարարություն) 2020-2022 թվականներին իրականացրել է «Մասնագետների պատրաստման բարձրագույն ուսումնական հաստատություններ-մասնավոր հատված համագործակցություն» ծրագրի (այսուհետ՝ Ծրագիր) պետական բյուջեի ֆինանսավորման չափի ավելացումը՝ 2020 թվականի պետական բյուջեի ֆինանսավորման չափով (400մլն ՀՀ դրամ), որը հնարավորություն կընձեռի ավել շատ մասնագետների ուսուցում կազմակերպել, քանզի ուսուցման արդյունքում մասնագետների ձեռք բերված գիտելիքներն ու հմտությունները համապատասխանեցվում են  աշխատանքի շուկայի պահանջներին՝ միևնույն ժամանակ ապահովելով տեխնոլոգիաների ոլորտում մասնագետների մեծ հոսք, ինչը հնարավորություն կստեղծի պատրաստել պահանջված մասնագետներ՝ զարգացնելով տեխնոլոգիական արդյունաբերությունը:</t>
      </is>
    </nc>
  </rcc>
  <rcc rId="1325" sId="1" numFmtId="34">
    <nc r="W9">
      <v>400</v>
    </nc>
  </rcc>
  <rcc rId="1326" sId="1">
    <oc r="X6">
      <f>SUM(X7:X75)</f>
    </oc>
    <nc r="X6">
      <f>SUM(X7:X75)</f>
    </nc>
  </rcc>
  <rcc rId="1327" sId="1">
    <oc r="Y6">
      <f>SUM(Y7:Y75)</f>
    </oc>
    <nc r="Y6">
      <f>SUM(Y7:Y75)</f>
    </nc>
  </rcc>
  <rcc rId="1328" sId="1">
    <oc r="Z6">
      <f>SUM(Z7:Z75)</f>
    </oc>
    <nc r="Z6">
      <f>SUM(Z7:Z75)</f>
    </nc>
  </rcc>
  <rcc rId="1329" sId="1">
    <oc r="AB6">
      <f>SUM(AB7:AB75)</f>
    </oc>
    <nc r="AB6">
      <f>SUM(AB7:AB75)</f>
    </nc>
  </rcc>
  <rcc rId="1330" sId="1">
    <oc r="AA6">
      <f>SUM(AA7:AA75)</f>
    </oc>
    <nc r="AA6">
      <f>SUM(AA7:AA75)</f>
    </nc>
  </rcc>
  <rcc rId="1331" sId="1">
    <oc r="X7">
      <f>X8+X44</f>
    </oc>
    <nc r="X7">
      <f>X8+X44</f>
    </nc>
  </rcc>
  <rcc rId="1332" sId="1">
    <oc r="Y7">
      <f>Y8+Y44</f>
    </oc>
    <nc r="Y7">
      <f>Y8+Y44</f>
    </nc>
  </rcc>
  <rcc rId="1333" sId="1">
    <oc r="Z7">
      <f>Z8+Z44</f>
    </oc>
    <nc r="Z7">
      <f>Z8+Z44</f>
    </nc>
  </rcc>
  <rcc rId="1334" sId="1">
    <oc r="AA7">
      <f>AA8+AA44</f>
    </oc>
    <nc r="AA7">
      <f>AA8+AA44</f>
    </nc>
  </rcc>
  <rcc rId="1335" sId="1">
    <oc r="AB7">
      <f>AB8+AB44</f>
    </oc>
    <nc r="AB7">
      <f>AB8+AB44</f>
    </nc>
  </rcc>
  <rcc rId="1336" sId="1">
    <oc r="AC7">
      <f>AC8+AC44</f>
    </oc>
    <nc r="AC7">
      <f>AC8+AC44</f>
    </nc>
  </rcc>
  <rrc rId="1337" sId="1" ref="A6:XFD6" action="deleteRow">
    <undo index="0" exp="area" ref3D="1" dr="$G$1:$S$1048576" dn="Z_81BE598F_89AA_4EAF_829C_AEA2D94C5C42_.wvu.Cols" sId="1"/>
    <undo index="2" exp="area" ref3D="1" dr="$AG$1:$AH$1048576" dn="Z_C1847EEF_C39D_4224_A16F_6098F8B4214B_.wvu.Cols" sId="1"/>
    <undo index="1" exp="area" ref3D="1" dr="$G$1:$S$1048576" dn="Z_C1847EEF_C39D_4224_A16F_6098F8B4214B_.wvu.Cols" sId="1"/>
    <rfmt sheetId="1" xfDxf="1" sqref="A6:XFD6" start="0" length="0">
      <dxf>
        <font>
          <name val="GHEA Grapalat"/>
          <scheme val="none"/>
        </font>
        <alignment horizontal="center" readingOrder="0"/>
      </dxf>
    </rfmt>
    <rfmt sheetId="1" sqref="A6" start="0" length="0">
      <dxf>
        <font>
          <b/>
          <name val="GHEA Grapalat"/>
          <scheme val="none"/>
        </font>
        <alignment vertical="center" wrapText="1" readingOrder="0"/>
      </dxf>
    </rfmt>
    <rcc rId="0" sId="1" dxf="1">
      <nc r="B6" t="inlineStr">
        <is>
          <t>ԸՆԴԱՄԵՆԸ 1-ին և 2-րդ փուլ</t>
        </is>
      </nc>
      <ndxf>
        <font>
          <b/>
          <name val="GHEA Grapalat"/>
          <scheme val="none"/>
        </font>
        <alignment vertical="center" wrapText="1" readingOrder="0"/>
        <border outline="0">
          <left style="thin">
            <color indexed="64"/>
          </left>
          <bottom style="thin">
            <color indexed="64"/>
          </bottom>
        </border>
      </ndxf>
    </rcc>
    <rfmt sheetId="1" sqref="C6" start="0" length="0">
      <dxf>
        <font>
          <b/>
          <name val="GHEA Grapalat"/>
          <scheme val="none"/>
        </font>
        <alignment vertical="center" wrapText="1" readingOrder="0"/>
        <border outline="0">
          <bottom style="thin">
            <color indexed="64"/>
          </bottom>
        </border>
      </dxf>
    </rfmt>
    <rfmt sheetId="1" sqref="D6" start="0" length="0">
      <dxf>
        <font>
          <b/>
          <name val="GHEA Grapalat"/>
          <scheme val="none"/>
        </font>
        <alignment vertical="center" wrapText="1" readingOrder="0"/>
        <border outline="0">
          <bottom style="thin">
            <color indexed="64"/>
          </bottom>
        </border>
      </dxf>
    </rfmt>
    <rfmt sheetId="1" sqref="E6" start="0" length="0">
      <dxf>
        <font>
          <b/>
          <name val="GHEA Grapalat"/>
          <scheme val="none"/>
        </font>
        <alignment vertical="center" wrapText="1" readingOrder="0"/>
        <border outline="0">
          <right style="thin">
            <color indexed="64"/>
          </right>
          <bottom style="thin">
            <color indexed="64"/>
          </bottom>
        </border>
      </dxf>
    </rfmt>
    <rfmt sheetId="1" sqref="F6" start="0" length="0">
      <dxf>
        <font>
          <b/>
          <name val="GHEA Grapalat"/>
          <scheme val="none"/>
        </font>
        <alignment vertical="center" wrapText="1" readingOrder="0"/>
        <border outline="0">
          <right style="thin">
            <color indexed="64"/>
          </right>
          <bottom style="thin">
            <color indexed="64"/>
          </bottom>
        </border>
      </dxf>
    </rfmt>
    <rcc rId="0" sId="1" dxf="1">
      <nc r="G6">
        <f>+G7+G44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H6">
        <f>+H7+H44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I6">
        <f>+I7+I44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J6">
        <f>+J7+J44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K6">
        <f>+K7+K44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L6">
        <f>+L7+L44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M6">
        <f>+M7+M44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N6">
        <f>+N7+N44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O6">
        <f>+O7+O44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P6">
        <f>+P7+P44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Q6">
        <f>+Q7+Q44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R6">
        <f>+R7+R44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S6">
        <f>+S7+S44</f>
      </nc>
      <ndxf>
        <font>
          <b/>
          <name val="GHEA Grapalat"/>
          <scheme val="none"/>
        </font>
        <numFmt numFmtId="35" formatCode="_(* #,##0.00_);_(* \(#,##0.00\);_(* &quot;-&quot;??_);_(@_)"/>
        <alignment vertical="center" wrapText="1" readingOrder="0"/>
        <border outline="0">
          <left style="thin">
            <color indexed="64"/>
          </left>
          <right style="thin">
            <color indexed="64"/>
          </right>
          <top style="thin">
            <color indexed="64"/>
          </top>
          <bottom style="thin">
            <color indexed="64"/>
          </bottom>
        </border>
      </ndxf>
    </rcc>
    <rcc rId="0" sId="1" dxf="1">
      <nc r="T6">
        <f>SUM(T7:T75)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U6">
        <f>SUM(U7:U75)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V6">
        <f>SUM(V7:V75)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W6">
        <f>SUM(W7:W75)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X6">
        <f>SUM(X7:X75)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Y6">
        <f>SUM(Y7:Y75)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Z6">
        <f>SUM(Z7:Z75)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A6">
        <f>SUM(AA7:AA75)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B6">
        <f>SUM(AB7:AB75)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C6">
        <f>SUM(AC7:AC75)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D6">
        <f>SUM(AD7:AD75)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E6">
        <f>SUM(AE7:AE75)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F6">
        <f>SUM(AF7:AF75)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G6">
        <f>SUM(AG7:AG75)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H6">
        <f>SUM(AH7:AH75)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cc rId="0" sId="1" dxf="1">
      <nc r="AI6">
        <f>SUM(AI7:AI75)</f>
      </nc>
      <ndxf>
        <font>
          <b/>
          <name val="GHEA Grapalat"/>
          <scheme val="none"/>
        </font>
        <numFmt numFmtId="164" formatCode="_(* #,##0.0_);_(* \(#,##0.0\);_(* &quot;-&quot;??_);_(@_)"/>
        <alignment vertical="center" wrapText="1" readingOrder="0"/>
        <border outline="0">
          <left style="thin">
            <color indexed="64"/>
          </left>
          <right style="thin">
            <color indexed="64"/>
          </right>
          <top style="thin">
            <color indexed="64"/>
          </top>
          <bottom style="thin">
            <color indexed="64"/>
          </bottom>
        </border>
      </ndxf>
    </rcc>
  </rrc>
  <rcc rId="1338" sId="1">
    <nc r="B8" t="inlineStr">
      <is>
        <t xml:space="preserve"> ՀՀ Ազգային Ժողովի պատգամավոր Հակոբ Արշակյան</t>
      </is>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3">
    <dxf>
      <alignment horizontal="left" readingOrder="0"/>
    </dxf>
  </rfmt>
  <rfmt sheetId="1" sqref="D20">
    <dxf>
      <alignment horizontal="left"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648" sheetId="1" source="B32" destination="B31" sourceSheetId="1">
    <rfmt sheetId="1" sqref="B31" start="0" length="0">
      <dxf>
        <font>
          <sz val="10"/>
          <color auto="1"/>
          <name val="GHEA Grapalat"/>
          <scheme val="none"/>
        </font>
        <alignment horizontal="center" vertical="center" readingOrder="0"/>
        <border outline="0">
          <left style="thin">
            <color indexed="64"/>
          </left>
          <right style="thin">
            <color indexed="64"/>
          </right>
          <top style="thin">
            <color indexed="64"/>
          </top>
          <bottom style="thin">
            <color indexed="64"/>
          </bottom>
        </border>
      </dxf>
    </rfmt>
  </rm>
  <rfmt sheetId="1" sqref="D23">
    <dxf>
      <alignment wrapText="1" readingOrder="0"/>
    </dxf>
  </rfmt>
  <rcc rId="1649" sId="1">
    <nc r="D23" t="inlineStr">
      <is>
        <t xml:space="preserve">Հայաստանի Հանրապետության Ազգային ժողովի պատգամավոր Սիսակ Գաբրիելյանի՝ «Երևանի պետական հումանիտար տեխնիկական քոլեջ» և «Երևանի Փ․ Թերլեմեզյանի անվան պետական նկարչական քոլեջ» ՊՈԱԿ-ներում ժեստերի լեզվի թարգմանչի հաստիքով ապահովելու առաջարկի վերաբերյալ, հայտնում եմ, որ 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Միևնույն ժամանակ ներկայումս վարչապետի աշխատակազմ է ներկայացվել «Մասնագիտական կրթության և ուսուցման մասին» օրենքը։ Լրամշակվել է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զուգահեռ իրավական բարեփոխումների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Տեղեկացնում եմ նաև, որ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հայտնում եմ,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(քսանհինգ հազար) դրամի չափով կրթաթոշակ, որը կարող է օգտագործվել նաև ուսումնական նպատակներով, այդ թվում՝ ժեստերի լեզվի թարգմանչի վարձատրության համար:
</t>
      </is>
    </nc>
  </rcc>
  <rfmt sheetId="1" sqref="D23" start="0" length="2147483647">
    <dxf>
      <font>
        <sz val="9"/>
      </font>
    </dxf>
  </rfmt>
  <rfmt sheetId="1" sqref="D23" start="0" length="0">
    <dxf>
      <alignment relativeIndent="1" readingOrder="0"/>
    </dxf>
  </rfmt>
  <rfmt sheetId="1" sqref="D23">
    <dxf>
      <alignment horizontal="general" indent="0" readingOrder="0"/>
    </dxf>
  </rfmt>
  <rdn rId="0" localSheetId="2" customView="1" name="Z_3E147793_FE09_41F9_817D_F6A109EC65B6_.wvu.PrintArea" hidden="1" oldHidden="1">
    <formula>Ամփոփաթերթ_1!$B$3:$U$7</formula>
  </rdn>
  <rdn rId="0" localSheetId="2" customView="1" name="Z_3E147793_FE09_41F9_817D_F6A109EC65B6_.wvu.PrintTitles" hidden="1" oldHidden="1">
    <formula>Ամփոփաթերթ_1!$4:$5</formula>
  </rdn>
  <rdn rId="0" localSheetId="2" customView="1" name="Z_3E147793_FE09_41F9_817D_F6A109EC65B6_.wvu.Cols" hidden="1" oldHidden="1">
    <formula>Ամփոփաթերթ_1!$S:$T</formula>
  </rdn>
  <rdn rId="0" localSheetId="3" customView="1" name="Z_3E147793_FE09_41F9_817D_F6A109EC65B6_.wvu.PrintArea" hidden="1" oldHidden="1">
    <formula>Ամփոփաթերթ_2!$B$3:$U$7</formula>
  </rdn>
  <rdn rId="0" localSheetId="3" customView="1" name="Z_3E147793_FE09_41F9_817D_F6A109EC65B6_.wvu.PrintTitles" hidden="1" oldHidden="1">
    <formula>Ամփոփաթերթ_2!$4:$5</formula>
  </rdn>
  <rdn rId="0" localSheetId="3" customView="1" name="Z_3E147793_FE09_41F9_817D_F6A109EC65B6_.wvu.Cols" hidden="1" oldHidden="1">
    <formula>Ամփոփաթերթ_2!$S:$T</formula>
  </rdn>
  <rdn rId="0" localSheetId="4" customView="1" name="Z_3E147793_FE09_41F9_817D_F6A109EC65B6_.wvu.Cols" hidden="1" oldHidden="1">
    <formula>հանրայինքննարկում!$S:$T</formula>
  </rdn>
  <rcv guid="{3E147793-FE09-41F9-817D-F6A109EC65B6}"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7" start="0" length="0">
    <dxf>
      <alignment wrapText="1" readingOrder="0"/>
    </dxf>
  </rfmt>
  <rfmt sheetId="1" sqref="D27" start="0" length="0">
    <dxf>
      <font>
        <b val="0"/>
        <name val="GHEA Grapalat"/>
        <scheme val="none"/>
      </font>
    </dxf>
  </rfmt>
  <rcc rId="1657" sId="1">
    <nc r="D27" t="inlineStr">
      <is>
        <r>
          <rPr>
            <b/>
            <i/>
            <sz val="10"/>
            <rFont val="GHEA Grapalat"/>
            <family val="3"/>
          </rPr>
          <t>ՀՀ քաղաքաշինության կոմիտե</t>
        </r>
        <r>
          <rPr>
            <sz val="10"/>
            <rFont val="GHEA Grapalat"/>
            <family val="3"/>
          </rPr>
          <t xml:space="preserve">
Կիսակառույց շենքերը նախագծվել և կառուցվել են խորհրդային նորմերով և չեն համապատասխանում գործող քաղաքաշինական նորմերի պահանջներին, ինչպես նաև  տևական ժամանակ գտնվում են անավարտ վիճակում ու դրանց պահպանման (կոնսերվացման) համար միջոցառումներ չեն իրականացվել:
Հաշվի առնելով այդ հանգամանքը՝ նախքան կիսակառույց շենքերի շինարարության մասով համապատասխան որոշում կայացնելը և ֆինանսական միջոցների պլանավորումն անհրաժեշտ է, որ համապատասխան լիցենզավորված կազմակերպության միջոցով իրականացվի դրանց տեխնիկական վիճակի լրացուցիչ /ստուգողական/ հետազննություն և տեխնիկատնտեսական տեսանկյունից գնահատվի դրանց շինարարությունն ավարտին հասցնելու նպատակահարմարությունը՝ ելնելով նրանից, թե կիսակառույց շենքերը որքանով են համապատասխանում գործող օրենսդրության ու նորմատիվատեխնիկական փաստաթղթերի պահանջներին:
</t>
        </r>
      </is>
    </nc>
  </rcc>
  <rfmt sheetId="1" sqref="E27" start="0" length="0">
    <dxf>
      <alignment wrapText="1" readingOrder="0"/>
    </dxf>
  </rfmt>
  <rcc rId="1658" sId="1">
    <nc r="E27" t="inlineStr">
      <is>
        <t xml:space="preserve">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nc>
  </rcc>
  <rdn rId="0" localSheetId="2" customView="1" name="Z_EB4532D1_4B6E_4927_81BE_DAB09E726A7B_.wvu.PrintArea" hidden="1" oldHidden="1">
    <formula>Ամփոփաթերթ_1!$B$3:$U$7</formula>
  </rdn>
  <rdn rId="0" localSheetId="2" customView="1" name="Z_EB4532D1_4B6E_4927_81BE_DAB09E726A7B_.wvu.PrintTitles" hidden="1" oldHidden="1">
    <formula>Ամփոփաթերթ_1!$4:$5</formula>
  </rdn>
  <rdn rId="0" localSheetId="2" customView="1" name="Z_EB4532D1_4B6E_4927_81BE_DAB09E726A7B_.wvu.Cols" hidden="1" oldHidden="1">
    <formula>Ամփոփաթերթ_1!$S:$T</formula>
  </rdn>
  <rdn rId="0" localSheetId="3" customView="1" name="Z_EB4532D1_4B6E_4927_81BE_DAB09E726A7B_.wvu.PrintArea" hidden="1" oldHidden="1">
    <formula>Ամփոփաթերթ_2!$B$3:$U$7</formula>
  </rdn>
  <rdn rId="0" localSheetId="3" customView="1" name="Z_EB4532D1_4B6E_4927_81BE_DAB09E726A7B_.wvu.PrintTitles" hidden="1" oldHidden="1">
    <formula>Ամփոփաթերթ_2!$4:$5</formula>
  </rdn>
  <rdn rId="0" localSheetId="3" customView="1" name="Z_EB4532D1_4B6E_4927_81BE_DAB09E726A7B_.wvu.Cols" hidden="1" oldHidden="1">
    <formula>Ամփոփաթերթ_2!$S:$T</formula>
  </rdn>
  <rdn rId="0" localSheetId="4" customView="1" name="Z_EB4532D1_4B6E_4927_81BE_DAB09E726A7B_.wvu.Cols" hidden="1" oldHidden="1">
    <formula>հանրայինքննարկում!$S:$T</formula>
  </rdn>
  <rcv guid="{EB4532D1-4B6E-4927-81BE-DAB09E726A7B}"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B4532D1-4B6E-4927-81BE-DAB09E726A7B}" action="delete"/>
  <rdn rId="0" localSheetId="2" customView="1" name="Z_EB4532D1_4B6E_4927_81BE_DAB09E726A7B_.wvu.PrintArea" hidden="1" oldHidden="1">
    <formula>Ամփոփաթերթ_1!$B$3:$U$7</formula>
    <oldFormula>Ամփոփաթերթ_1!$B$3:$U$7</oldFormula>
  </rdn>
  <rdn rId="0" localSheetId="2" customView="1" name="Z_EB4532D1_4B6E_4927_81BE_DAB09E726A7B_.wvu.PrintTitles" hidden="1" oldHidden="1">
    <formula>Ամփոփաթերթ_1!$4:$5</formula>
    <oldFormula>Ամփոփաթերթ_1!$4:$5</oldFormula>
  </rdn>
  <rdn rId="0" localSheetId="2" customView="1" name="Z_EB4532D1_4B6E_4927_81BE_DAB09E726A7B_.wvu.Cols" hidden="1" oldHidden="1">
    <formula>Ամփոփաթերթ_1!$S:$T</formula>
    <oldFormula>Ամփոփաթերթ_1!$S:$T</oldFormula>
  </rdn>
  <rdn rId="0" localSheetId="3" customView="1" name="Z_EB4532D1_4B6E_4927_81BE_DAB09E726A7B_.wvu.PrintArea" hidden="1" oldHidden="1">
    <formula>Ամփոփաթերթ_2!$B$3:$U$7</formula>
    <oldFormula>Ամփոփաթերթ_2!$B$3:$U$7</oldFormula>
  </rdn>
  <rdn rId="0" localSheetId="3" customView="1" name="Z_EB4532D1_4B6E_4927_81BE_DAB09E726A7B_.wvu.PrintTitles" hidden="1" oldHidden="1">
    <formula>Ամփոփաթերթ_2!$4:$5</formula>
    <oldFormula>Ամփոփաթերթ_2!$4:$5</oldFormula>
  </rdn>
  <rdn rId="0" localSheetId="3" customView="1" name="Z_EB4532D1_4B6E_4927_81BE_DAB09E726A7B_.wvu.Cols" hidden="1" oldHidden="1">
    <formula>Ամփոփաթերթ_2!$S:$T</formula>
    <oldFormula>Ամփոփաթերթ_2!$S:$T</oldFormula>
  </rdn>
  <rdn rId="0" localSheetId="4" customView="1" name="Z_EB4532D1_4B6E_4927_81BE_DAB09E726A7B_.wvu.Cols" hidden="1" oldHidden="1">
    <formula>հանրայինքննարկում!$S:$T</formula>
    <oldFormula>հանրայինքննարկում!$S:$T</oldFormula>
  </rdn>
  <rcv guid="{EB4532D1-4B6E-4927-81BE-DAB09E726A7B}"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4">
    <dxf>
      <alignment wrapText="1" readingOrder="0"/>
    </dxf>
  </rfmt>
  <rfmt sheetId="1" sqref="D25">
    <dxf>
      <alignment wrapText="1" readingOrder="0"/>
    </dxf>
  </rfmt>
  <rfmt sheetId="1" sqref="D26">
    <dxf>
      <alignment wrapText="1" readingOrder="0"/>
    </dxf>
  </rfmt>
  <rfmt sheetId="1" sqref="D24:D26" start="0" length="2147483647">
    <dxf>
      <font>
        <b val="0"/>
      </font>
    </dxf>
  </rfmt>
  <rcc rId="1673" sId="1">
    <nc r="D24" t="inlineStr">
      <is>
        <r>
          <rPr>
            <b/>
            <i/>
            <sz val="10"/>
            <rFont val="GHEA Grapalat"/>
            <family val="3"/>
          </rPr>
          <t>ՀՀ առողջապահության նախարարություն</t>
        </r>
        <r>
          <rPr>
            <sz val="10"/>
            <rFont val="GHEA Grapalat"/>
            <family val="3"/>
          </rPr>
          <t xml:space="preserve">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r>
      </is>
    </nc>
  </rcc>
  <rcc rId="1674" sId="1">
    <nc r="D25" t="inlineStr">
      <is>
        <r>
          <rPr>
            <b/>
            <i/>
            <sz val="10"/>
            <rFont val="GHEA Grapalat"/>
            <family val="3"/>
          </rPr>
          <t>ՀՀ առողջապահության նախարարություն</t>
        </r>
        <r>
          <rPr>
            <sz val="10"/>
            <rFont val="GHEA Grapalat"/>
            <family val="3"/>
          </rPr>
          <t xml:space="preserve">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r>
      </is>
    </nc>
  </rcc>
  <rcc rId="1675" sId="1">
    <nc r="D26" t="inlineStr">
      <is>
        <r>
          <rPr>
            <b/>
            <i/>
            <sz val="10"/>
            <rFont val="GHEA Grapalat"/>
            <family val="3"/>
          </rPr>
          <t>ՀՀ առողջապահության նախարարություն</t>
        </r>
        <r>
          <rPr>
            <sz val="10"/>
            <rFont val="GHEA Grapalat"/>
            <family val="3"/>
          </rPr>
          <t xml:space="preserve">
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r>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4" start="0" length="0">
    <dxf>
      <alignment wrapText="1" readingOrder="0"/>
    </dxf>
  </rfmt>
  <rcc rId="1676" sId="1" xfDxf="1" dxf="1">
    <nc r="E24" t="inlineStr">
      <is>
        <t>Համաձայն ենք ՀՀ ԱՆ-ի ներկայացված դիրքորոշման հետ:</t>
      </is>
    </nc>
    <ndxf>
      <font>
        <name val="GHEA Grapalat"/>
        <scheme val="none"/>
      </font>
      <alignment horizontal="justify" vertical="top" readingOrder="0"/>
      <border outline="0">
        <left style="thin">
          <color indexed="64"/>
        </left>
        <right style="thin">
          <color indexed="64"/>
        </right>
        <top style="thin">
          <color indexed="64"/>
        </top>
        <bottom style="thin">
          <color indexed="64"/>
        </bottom>
      </border>
    </ndxf>
  </rcc>
  <rcc rId="1677" sId="1" xfDxf="1" dxf="1">
    <nc r="F24" t="inlineStr">
      <is>
        <t>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nc>
    <ndxf>
      <font>
        <name val="GHEA Grapalat"/>
        <scheme val="none"/>
      </font>
      <alignment horizontal="justify" vertical="top" wrapText="1" readingOrder="0"/>
      <border outline="0">
        <left style="thin">
          <color indexed="64"/>
        </left>
        <right style="thin">
          <color indexed="64"/>
        </right>
        <top style="thin">
          <color indexed="64"/>
        </top>
        <bottom style="thin">
          <color indexed="64"/>
        </bottom>
      </border>
    </ndxf>
  </rcc>
  <rcc rId="1678" sId="1" xfDxf="1" dxf="1">
    <nc r="E25" t="inlineStr">
      <is>
        <t>Հաշվի առնելով, որ առաջարկությունը վերաբերում է արդյունքային (ոչ ֆինանսական) ցուցանիշներին՝ ուստի կարևորում ենք լիազոր մարմնի դիրքորոշումը:</t>
      </is>
    </nc>
    <ndxf>
      <font>
        <name val="GHEA Grapalat"/>
        <scheme val="none"/>
      </font>
      <alignment horizontal="justify" vertical="top" readingOrder="0"/>
      <border outline="0">
        <left style="thin">
          <color indexed="64"/>
        </left>
        <right style="thin">
          <color indexed="64"/>
        </right>
        <top style="thin">
          <color indexed="64"/>
        </top>
        <bottom style="thin">
          <color indexed="64"/>
        </bottom>
      </border>
    </ndxf>
  </rcc>
  <rcc rId="1679" sId="1" xfDxf="1" dxf="1">
    <nc r="F25" t="inlineStr">
      <is>
        <t>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nc>
    <ndxf>
      <font>
        <name val="GHEA Grapalat"/>
        <scheme val="none"/>
      </font>
      <alignment horizontal="justify" vertical="top" readingOrder="0"/>
      <border outline="0">
        <left style="thin">
          <color indexed="64"/>
        </left>
        <right style="thin">
          <color indexed="64"/>
        </right>
        <top style="thin">
          <color indexed="64"/>
        </top>
        <bottom style="thin">
          <color indexed="64"/>
        </bottom>
      </border>
    </ndxf>
  </rcc>
  <rcc rId="1680" sId="1" xfDxf="1" dxf="1">
    <nc r="E26" t="inlineStr">
      <is>
        <t>Բարձրացված հարցի վերաբերյալ կարևորում ենք լիազոր մարմնի դիրքորոշումը:</t>
      </is>
    </nc>
    <ndxf>
      <font>
        <name val="GHEA Grapalat"/>
        <scheme val="none"/>
      </font>
      <alignment horizontal="justify" vertical="top" readingOrder="0"/>
      <border outline="0">
        <left style="thin">
          <color indexed="64"/>
        </left>
        <right style="thin">
          <color indexed="64"/>
        </right>
        <top style="thin">
          <color indexed="64"/>
        </top>
        <bottom style="thin">
          <color indexed="64"/>
        </bottom>
      </border>
    </ndxf>
  </rcc>
  <rcc rId="1681" sId="1" xfDxf="1" dxf="1">
    <nc r="F26" t="inlineStr">
      <is>
        <t>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is>
    </nc>
    <ndxf>
      <font>
        <color theme="1"/>
        <name val="GHEA Grapalat"/>
        <scheme val="none"/>
      </font>
      <alignment horizontal="justify" vertical="top" readingOrder="0"/>
      <border outline="0">
        <left style="thin">
          <color indexed="64"/>
        </left>
        <right style="thin">
          <color indexed="64"/>
        </right>
        <top style="thin">
          <color indexed="64"/>
        </top>
        <bottom style="thin">
          <color indexed="64"/>
        </bottom>
      </border>
    </ndxf>
  </rcc>
  <rcv guid="{2EE3DCEF-B1C0-47B7-998D-B6FED04F37B9}" action="delete"/>
  <rdn rId="0" localSheetId="2" customView="1" name="Z_2EE3DCEF_B1C0_47B7_998D_B6FED04F37B9_.wvu.PrintArea" hidden="1" oldHidden="1">
    <formula>Ամփոփաթերթ_1!$B$3:$U$7</formula>
    <oldFormula>Ամփոփաթերթ_1!$B$3:$U$7</oldFormula>
  </rdn>
  <rdn rId="0" localSheetId="2" customView="1" name="Z_2EE3DCEF_B1C0_47B7_998D_B6FED04F37B9_.wvu.PrintTitles" hidden="1" oldHidden="1">
    <formula>Ամփոփաթերթ_1!$4:$5</formula>
    <oldFormula>Ամփոփաթերթ_1!$4:$5</oldFormula>
  </rdn>
  <rdn rId="0" localSheetId="2" customView="1" name="Z_2EE3DCEF_B1C0_47B7_998D_B6FED04F37B9_.wvu.Cols" hidden="1" oldHidden="1">
    <formula>Ամփոփաթերթ_1!$S:$T</formula>
    <oldFormula>Ամփոփաթերթ_1!$S:$T</oldFormula>
  </rdn>
  <rdn rId="0" localSheetId="3" customView="1" name="Z_2EE3DCEF_B1C0_47B7_998D_B6FED04F37B9_.wvu.PrintArea" hidden="1" oldHidden="1">
    <formula>Ամփոփաթերթ_2!$B$3:$U$7</formula>
    <oldFormula>Ամփոփաթերթ_2!$B$3:$U$7</oldFormula>
  </rdn>
  <rdn rId="0" localSheetId="3" customView="1" name="Z_2EE3DCEF_B1C0_47B7_998D_B6FED04F37B9_.wvu.PrintTitles" hidden="1" oldHidden="1">
    <formula>Ամփոփաթերթ_2!$4:$5</formula>
    <oldFormula>Ամփոփաթերթ_2!$4:$5</oldFormula>
  </rdn>
  <rdn rId="0" localSheetId="3" customView="1" name="Z_2EE3DCEF_B1C0_47B7_998D_B6FED04F37B9_.wvu.Cols" hidden="1" oldHidden="1">
    <formula>Ամփոփաթերթ_2!$S:$T</formula>
    <oldFormula>Ամփոփաթերթ_2!$S:$T</oldFormula>
  </rdn>
  <rdn rId="0" localSheetId="4" customView="1" name="Z_2EE3DCEF_B1C0_47B7_998D_B6FED04F37B9_.wvu.Cols" hidden="1" oldHidden="1">
    <formula>հանրայինքննարկում!$S:$T</formula>
    <oldFormula>հանրայինքննարկում!$S:$T</oldFormula>
  </rdn>
  <rcv guid="{2EE3DCEF-B1C0-47B7-998D-B6FED04F37B9}"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7" start="0" length="0">
    <dxf>
      <font>
        <sz val="9"/>
        <name val="GHEA Grapalat"/>
        <scheme val="none"/>
      </font>
      <numFmt numFmtId="165" formatCode="#,##0.0"/>
      <alignment horizontal="left" vertical="top" wrapText="0" readingOrder="0"/>
      <protection locked="0"/>
    </dxf>
  </rfmt>
  <rfmt sheetId="1" sqref="E7" start="0" length="0">
    <dxf>
      <font>
        <sz val="9"/>
        <name val="GHEA Grapalat"/>
        <scheme val="none"/>
      </font>
      <numFmt numFmtId="0" formatCode="General"/>
      <alignment wrapText="1" readingOrder="0"/>
      <protection locked="1"/>
    </dxf>
  </rfmt>
  <rcc rId="1689" sId="1">
    <oc r="C7" t="inlineStr">
      <is>
        <t xml:space="preserve">Ղեկավարվելով «Ազգային ժողովի կանոնակարգ» ՀՀ սահմանադրական օրենքի 89-րդ
հոդվաածի 1֊ին կետով' առաջարկում եմ «ՀՀ 2024թ. պետական բյուջեի մասին» օրենքի
նախագծի համապատասխան ծրագրի շրջանակներում նախատեսել 134,065,540 դրամ
գումար' ՀՀ դատախազության Շենգավիթ վարչական շրջանի դատախազության և Կոտայքի
մարզի դատախազության Հրազդանի նստավայրի մասնաշենքերի հիմնանորոգման
հրատապ անհրաժեշտությամբ պայմանավորված:
</t>
      </is>
    </oc>
    <nc r="C7" t="inlineStr">
      <is>
        <t xml:space="preserve">Ղեկավարվելով «Ազգային ժողովի կանոնակարգ» ՀՀ սահմանադրական օրենքի 89-րդ հոդվաածի 1֊ին կետով' առաջարկում եմ «ՀՀ 2024թ. պետական բյուջեի մասին» օրենքի նախագծի համապատասխան ծրագրի շրջանակներում նախատեսել 134,065,540 դրամ գումար' ՀՀ դատախազության Շենգավիթ վարչական շրջանի դատախազության և Կոտայքի մարզի դատախազության Հրազդանի նստավայրի մասնաշենքերի հիմնանորոգման հրատապ անհրաժեշտությամբ պայմանավորված:
</t>
      </is>
    </nc>
  </rcc>
  <rcc rId="1690" sId="1">
    <nc r="E7" t="inlineStr">
      <is>
        <t xml:space="preserve"> ՀՀ դատախազության կողմից այս միջոցառման գծով 2024-2026թթ․ ՄԺԾԾ և 2024թ բյուջետային հայտ չի ներկայացվել։ Գումարը ներառվել 2024թ բյուջեի առաջնահերթություններում։</t>
      </is>
    </nc>
  </rcc>
  <rcv guid="{E9DEBE91-277F-4A91-AA6F-5113657D321C}" action="delete"/>
  <rdn rId="0" localSheetId="2" customView="1" name="Z_E9DEBE91_277F_4A91_AA6F_5113657D321C_.wvu.PrintArea" hidden="1" oldHidden="1">
    <formula>Ամփոփաթերթ_1!$B$3:$U$7</formula>
    <oldFormula>Ամփոփաթերթ_1!$B$3:$U$7</oldFormula>
  </rdn>
  <rdn rId="0" localSheetId="2" customView="1" name="Z_E9DEBE91_277F_4A91_AA6F_5113657D321C_.wvu.PrintTitles" hidden="1" oldHidden="1">
    <formula>Ամփոփաթերթ_1!$4:$5</formula>
    <oldFormula>Ամփոփաթերթ_1!$4:$5</oldFormula>
  </rdn>
  <rdn rId="0" localSheetId="2" customView="1" name="Z_E9DEBE91_277F_4A91_AA6F_5113657D321C_.wvu.Cols" hidden="1" oldHidden="1">
    <formula>Ամփոփաթերթ_1!$S:$T</formula>
    <oldFormula>Ամփոփաթերթ_1!$S:$T</oldFormula>
  </rdn>
  <rdn rId="0" localSheetId="3" customView="1" name="Z_E9DEBE91_277F_4A91_AA6F_5113657D321C_.wvu.PrintArea" hidden="1" oldHidden="1">
    <formula>Ամփոփաթերթ_2!$B$3:$U$7</formula>
    <oldFormula>Ամփոփաթերթ_2!$B$3:$U$7</oldFormula>
  </rdn>
  <rdn rId="0" localSheetId="3" customView="1" name="Z_E9DEBE91_277F_4A91_AA6F_5113657D321C_.wvu.PrintTitles" hidden="1" oldHidden="1">
    <formula>Ամփոփաթերթ_2!$4:$5</formula>
    <oldFormula>Ամփոփաթերթ_2!$4:$5</oldFormula>
  </rdn>
  <rdn rId="0" localSheetId="3" customView="1" name="Z_E9DEBE91_277F_4A91_AA6F_5113657D321C_.wvu.Cols" hidden="1" oldHidden="1">
    <formula>Ամփոփաթերթ_2!$S:$T</formula>
    <oldFormula>Ամփոփաթերթ_2!$S:$T</oldFormula>
  </rdn>
  <rdn rId="0" localSheetId="4" customView="1" name="Z_E9DEBE91_277F_4A91_AA6F_5113657D321C_.wvu.Cols" hidden="1" oldHidden="1">
    <formula>հանրայինքննարկում!$S:$T</formula>
    <oldFormula>հանրայինքննարկում!$S:$T</oldFormula>
  </rdn>
  <rcv guid="{E9DEBE91-277F-4A91-AA6F-5113657D321C}"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1">
    <oc r="D13" t="inlineStr">
      <is>
        <t xml:space="preserve">Ընդունելի է, 
ՀՀ կառավարության 2001 թ․ նոյեմբերի 17-ի N 1123 որոշմամբ հաստատված Գիտական և գիտատեխնիկական պետական ծրագրերի նպատակային-ծրագրային ֆինանսավորման կարգի և ՀՀ վարչապետի 2023 թ․ հունվարի 26-ի N 86-Ա որոշմամբ հաստատված ՀՀ 2024 թվականի պետական բյուջեի մշակման գործընթացի` ՀՀ 2024-2026 թթ․ պետական ՄԺԾ ծրագրի և 2024 թ․ ՀՀ պետական բյուջեի նախագծերի մշակման աշխատանքների իրականացման ժամանակացույցի համաձայն՝ Բարձրագույն կրթության և գիտության կոմիտեն 2023 թ․ առաջին եռամսյակում ընդունել է պետական նպատակային ծրագրերի հայտեր՝ ներկայացված ՀՀ էկոնոմիկայի, ՀՀ շրջակա միջավայրի, ՀՀ տարածքային կառավարման և ենթակառուցվածքների, ՀՀ կրթության, գիտության, մշակույթի և սպորտի նախարարությունների և ՀՀ գիտությունների ազգային ակադեմիայի կողմից: Ստացված հայտերի ընդհանուր քանակը 38-ն է:
Ներկայացված ծրագրերի հայտերին կցված են նաև համապատասխան շահագրգիռ գերատեսչությունների և կազմակերպությունների եզրակացությունները և գրությունները՝ ծրագրերի իրականացման արդյունքների կիրառելիության և կարևորության վերաբերյալ:
Հաշվի առնելով ՀՀ ֆինանսների նախարարության կողմից ներկայացված չափաքանակների առաջարկը՝ համապատասխան ֆինանսական ծավալների շրջանակներում 2024 թ․ նախատեսվում է ֆինանսավորել 7 ծրագիր, որից 6-ը նախորդ տարիներից շարունակվող ծրագրեր են, որոնք ունեն 3 - 5 տարվա տևողություն:
Ելնելով շահագրգիռ գերատեսչությունների և կազմակերպությունների եզրակացություններից, ինչպես նաև հաշվի առնելով ծրագրերի կարևորությունը, ակնկալվող արդյունքների տնտեսության մեջ կիրառելիության հնարավորությունները և ՀՀ գիտության կոմիտեի նախագահի 2023 թվականի օգոստոսի 9-ի N 21-Ա/Ք հրամանով ձևավորված գիտական և գիտատեխնիկական պետական նպատակային ծրագրերի հայտերի քննարկման նպատակով ՀՀ գտության կոմիտեի նախագահին կից մասնագիտական խորհրդի գնահատականներով ձևավորված վարկանիշային ցանկը՝ առաջարկվող լրացուցիչ ֆինանսական միջոցների շրջանակներում հնարավոր կլինի ֆինանսավորել ևս մեկ նոր ծրագիր:
</t>
      </is>
    </oc>
    <nc r="D13" t="inlineStr">
      <is>
        <t xml:space="preserve">Ընդունելի է:
ՀՀ կառավարության 2001 թ․ նոյեմբերի 17-ի N 1123 որոշմամբ հաստատված Գիտական և գիտատեխնիկական պետական ծրագրերի նպատակային-ծրագրային ֆինանսավորման կարգի և ՀՀ վարչապետի 2023 թ․ հունվարի 26-ի N 86-Ա որոշմամբ հաստատված ՀՀ 2024 թվականի պետական բյուջեի մշակման գործընթացի` ՀՀ 2024-2026 թթ․ պետական ՄԺԾ ծրագրի և 2024 թ․ ՀՀ պետական բյուջեի նախագծերի մշակման աշխատանքների իրականացման ժամանակացույցի համաձայն՝ Բարձրագույն կրթության և գիտության կոմիտեն 2023 թ․ առաջին եռամսյակում ընդունել է պետական նպատակային ծրագրերի հայտեր՝ ներկայացված ՀՀ էկոնոմիկայի, ՀՀ շրջակա միջավայրի, ՀՀ տարածքային կառավարման և ենթակառուցվածքների, ՀՀ կրթության, գիտության, մշակույթի և սպորտի նախարարությունների և ՀՀ գիտությունների ազգային ակադեմիայի կողմից: Ստացված հայտերի ընդհանուր քանակը 38-ն է:
Ներկայացված ծրագրերի հայտերին կցված են նաև համապատասխան շահագրգիռ գերատեսչությունների և կազմակերպությունների եզրակացությունները և գրությունները՝ ծրագրերի իրականացման արդյունքների կիրառելիության և կարևորության վերաբերյալ:
Հաշվի առնելով ՀՀ ֆինանսների նախարարության կողմից ներկայացված չափաքանակների առաջարկը՝ համապատասխան ֆինանսական ծավալների շրջանակներում 2024 թ․ նախատեսվում է ֆինանսավորել 7 ծրագիր, որից 6-ը նախորդ տարիներից շարունակվող ծրագրեր են, որոնք ունեն 3 - 5 տարվա տևողություն:
Ելնելով շահագրգիռ գերատեսչությունների և կազմակերպությունների եզրակացություններից, ինչպես նաև հաշվի առնելով ծրագրերի կարևորությունը, ակնկալվող արդյունքների տնտեսության մեջ կիրառելիության հնարավորությունները և ՀՀ գիտության կոմիտեի նախագահի 2023 թվականի օգոստոսի 9-ի N 21-Ա/Ք հրամանով ձևավորված գիտական և գիտատեխնիկական պետական նպատակային ծրագրերի հայտերի քննարկման նպատակով ՀՀ գիտության կոմիտեի նախագահին կից մասնագիտական խորհրդի գնահատականներով ձևավորված վարկանիշային ցանկը՝ առաջարկվող լրացուցիչ ֆինանսական միջոցների շրջանակներում հնարավոր կլինի ֆինանսավորել ևս մեկ նոր ծրագիր:
</t>
      </is>
    </nc>
  </rcc>
  <rcc rId="1699" sId="1">
    <nc r="E13" t="inlineStr">
      <is>
        <t>Առաջարկն 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is>
    </nc>
  </rcc>
  <rcc rId="1700" sId="1">
    <nc r="F13" t="inlineStr">
      <is>
        <t>Առաջարկն ընդունվել է:</t>
      </is>
    </nc>
  </rcc>
  <rcv guid="{934902FD-2F7D-41B1-AD08-F8C39638FB66}" action="delete"/>
  <rdn rId="0" localSheetId="2" customView="1" name="Z_934902FD_2F7D_41B1_AD08_F8C39638FB66_.wvu.PrintArea" hidden="1" oldHidden="1">
    <formula>Ամփոփաթերթ_1!$B$3:$U$7</formula>
    <oldFormula>Ամփոփաթերթ_1!$B$3:$U$7</oldFormula>
  </rdn>
  <rdn rId="0" localSheetId="2" customView="1" name="Z_934902FD_2F7D_41B1_AD08_F8C39638FB66_.wvu.PrintTitles" hidden="1" oldHidden="1">
    <formula>Ամփոփաթերթ_1!$4:$5</formula>
    <oldFormula>Ամփոփաթերթ_1!$4:$5</oldFormula>
  </rdn>
  <rdn rId="0" localSheetId="2" customView="1" name="Z_934902FD_2F7D_41B1_AD08_F8C39638FB66_.wvu.Cols" hidden="1" oldHidden="1">
    <formula>Ամփոփաթերթ_1!$S:$T</formula>
    <oldFormula>Ամփոփաթերթ_1!$S:$T</oldFormula>
  </rdn>
  <rdn rId="0" localSheetId="3" customView="1" name="Z_934902FD_2F7D_41B1_AD08_F8C39638FB66_.wvu.PrintArea" hidden="1" oldHidden="1">
    <formula>Ամփոփաթերթ_2!$B$3:$U$7</formula>
    <oldFormula>Ամփոփաթերթ_2!$B$3:$U$7</oldFormula>
  </rdn>
  <rdn rId="0" localSheetId="3" customView="1" name="Z_934902FD_2F7D_41B1_AD08_F8C39638FB66_.wvu.PrintTitles" hidden="1" oldHidden="1">
    <formula>Ամփոփաթերթ_2!$4:$5</formula>
    <oldFormula>Ամփոփաթերթ_2!$4:$5</oldFormula>
  </rdn>
  <rdn rId="0" localSheetId="3" customView="1" name="Z_934902FD_2F7D_41B1_AD08_F8C39638FB66_.wvu.Cols" hidden="1" oldHidden="1">
    <formula>Ամփոփաթերթ_2!$S:$T</formula>
    <oldFormula>Ամփոփաթերթ_2!$S:$T</oldFormula>
  </rdn>
  <rdn rId="0" localSheetId="4" customView="1" name="Z_934902FD_2F7D_41B1_AD08_F8C39638FB66_.wvu.Cols" hidden="1" oldHidden="1">
    <formula>հանրայինքննարկում!$S:$T</formula>
    <oldFormula>հանրայինքննարկում!$S:$T</oldFormula>
  </rdn>
  <rcv guid="{934902FD-2F7D-41B1-AD08-F8C39638FB66}"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1">
    <oc r="D15" t="inlineStr">
      <is>
        <t>Ընդունելի է։ ՀՀ 2024թ.-ի պետական բյուջեի նախագծի 1236 ծրագրի 32002 միջոցառմամբ մանկապարտեզների հիմնանորոգման, վերակառուցման համար նախատեսված 18.3 մլրդ դրամ հատկացումները  դեռ բաշխված չեն օբյեկտներով: Երևանի մանկապարտեզների մասով անհրաժեշտ են համապատասխան փաստաթղթեր, որոնց հիման վրա այդ գումարից կարող է կատարվել համապատասխան վերաբաշխում: Միաժամանակ, անհրաժեշտ է հասկանալ պահանջվող 13 մլրդի բացվածքը և արդյո՞ք կարիքները քարտեզագրված են, թե Երևանի որ մանկապարտեզներն ունեն շենքային ապահովվածության խնդիր</t>
      </is>
    </oc>
    <nc r="D15" t="inlineStr">
      <is>
        <t>Ընդունելի է։ ՀՀ 2024թ.-ի պետական բյուջեի նախագծի 1236 ծրագրի 32002 միջոցառմամբ մանկապարտեզների հիմնանորոգման, վերակառուցման համար նախատեսված 18.3 մլրդ դրամ հատկացումները  դեռ բաշխված չեն օբյեկտներով: Երևանի մանկապարտեզների մասով անհրաժեշտ են համապատասխան փաստաթղթեր, որոնց հիման վրա այդ գումարից կարող է կատարվել համապատասխան վերաբաշխում: Միաժամանակ, անհրաժեշտ է հասկանալ պահանջվող 13 մլրդի բացվածքը և արդյո՞ք կարիքները քարտեզագրված են, թե Երևանի որ մանկապարտեզներն ունեն շենքային ապահովվածության խնդիր:</t>
      </is>
    </nc>
  </rcc>
  <rcc rId="1709" sId="1">
    <oc r="E15" t="inlineStr">
      <is>
        <t xml:space="preserve"> Հայտնում ենք, որ 13.0 մլրդ գումարի լրացուցիչ հայտի մեջ մանկապարտեզների գծով (ըստ ներկայացված ցանկի) անհրաժեշտ է 3.3 մլրդ դրամ, որի համար  ՀՀ 2024թ.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միջոցառմամբ նախատեսվել է 17.1 մլրդ դրամ: Նշված գումարը հանդիսանում է ըստ օբյեկտների չբաշխված գումար, որի ԲՍԿ-ն ՀՀ կառավարությունն է: Հետևաբար այդ աշխատանքների իրականացման հարցը դիտարկվում է նշված հատկացումների շրջանակներում:</t>
      </is>
    </oc>
    <nc r="E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17.1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3" start="0" length="2147483647">
    <dxf>
      <font>
        <b val="0"/>
      </font>
    </dxf>
  </rfmt>
  <rcc rId="1710" sId="1">
    <nc r="E23" t="inlineStr">
      <is>
        <t>Համաձայն ենք ՀՀ ԿԳՄՍՆ-ի ներկայացրած դիրքորոշման հետ:</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7" sId="1">
    <nc r="C9" t="inlineStr">
      <is>
        <t xml:space="preserve">Բարձր տեխնոլոգիական արդյունաբերության «Գաղափարից մինչև բիզնես» դրամաշնորհային ծրագրի նպատակն է Հայաստանում ձեռնարկատիրական էկոհամակարգի կայացումը, որն առանցքային և նշանակալի դեր ունի նորարարական համակարգի զարգացման գործընթացում։
Ծրագրով նախատեսվում է ֆինանսավորում և այլ ռեսուրսների տրամադրում սկսնակ տեխնոլոգիական ընկերություններին և գիտահետազոտական թիմերին՝ առևտրայնացնելու իրենց գաղափարները և նոր արժեք ստեղծելու տնտեսությունում։ Մասնավորապես, դրամաշնորհային մրցույթների միջոցով սկսնակ ընկերություններին տրամադրվում է ֆինանսավորում գաղափարի և աճի փուլերում՝ ապահովելու արտադրանքի զարգացումը և մուտքը դեպի շուկա:
</t>
      </is>
    </nc>
  </rcc>
  <rcc rId="1348" sId="1">
    <nc r="B9" t="inlineStr">
      <is>
        <t xml:space="preserve"> ՀՀ Ազգային Ժողովի պատգամավոր Հակոբ Արշակյան</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28" start="0" length="0">
    <dxf>
      <alignment wrapText="1" readingOrder="0"/>
    </dxf>
  </rfmt>
  <rcc rId="1711" sId="1">
    <nc r="E28" t="inlineStr">
      <is>
        <t xml:space="preserve">    Աշխատավարձի բարձրացման հարցը 15-20%-ով (մեր հաշվարկով կազմում է շուրջ 709.1 մլն դրամ), հնարավոր կլինի քննարկել աշխատավարձերի բարձրացման ընդհանուր համատեքստում՝ ելնելով ոլորտային առաջնահերթություններից:
   Թանգարանները և գրադարանները իրենց կարգավիճակով պետական ոչ առևտրային կազմակերպություններ են, ունեն իրավաբանական անձի կարգավիճակ (հիմք` «Պետական ոչ առևտրային կազմակերպությունների մասին» ՀՀ օրենքի 3-րդ հոդվածի 1-ին մաս) և իրենց միջոցների շրջանակներում կարող են իրականացնել աշխատավարձերի բարձրացում:
</t>
      </is>
    </nc>
  </rcc>
  <rcv guid="{ED91470A-17B8-4E82-A7D8-75F48D11FBAD}" action="delete"/>
  <rdn rId="0" localSheetId="2" customView="1" name="Z_ED91470A_17B8_4E82_A7D8_75F48D11FBAD_.wvu.PrintArea" hidden="1" oldHidden="1">
    <formula>Ամփոփաթերթ_1!$B$3:$U$7</formula>
    <oldFormula>Ամփոփաթերթ_1!$B$3:$U$7</oldFormula>
  </rdn>
  <rdn rId="0" localSheetId="2" customView="1" name="Z_ED91470A_17B8_4E82_A7D8_75F48D11FBAD_.wvu.PrintTitles" hidden="1" oldHidden="1">
    <formula>Ամփոփաթերթ_1!$4:$5</formula>
    <oldFormula>Ամփոփաթերթ_1!$4:$5</oldFormula>
  </rdn>
  <rdn rId="0" localSheetId="2" customView="1" name="Z_ED91470A_17B8_4E82_A7D8_75F48D11FBAD_.wvu.Cols" hidden="1" oldHidden="1">
    <formula>Ամփոփաթերթ_1!$S:$T</formula>
    <oldFormula>Ամփոփաթերթ_1!$S:$T</oldFormula>
  </rdn>
  <rdn rId="0" localSheetId="3" customView="1" name="Z_ED91470A_17B8_4E82_A7D8_75F48D11FBAD_.wvu.PrintArea" hidden="1" oldHidden="1">
    <formula>Ամփոփաթերթ_2!$B$3:$U$7</formula>
    <oldFormula>Ամփոփաթերթ_2!$B$3:$U$7</oldFormula>
  </rdn>
  <rdn rId="0" localSheetId="3" customView="1" name="Z_ED91470A_17B8_4E82_A7D8_75F48D11FBAD_.wvu.PrintTitles" hidden="1" oldHidden="1">
    <formula>Ամփոփաթերթ_2!$4:$5</formula>
    <oldFormula>Ամփոփաթերթ_2!$4:$5</oldFormula>
  </rdn>
  <rdn rId="0" localSheetId="3" customView="1" name="Z_ED91470A_17B8_4E82_A7D8_75F48D11FBAD_.wvu.Cols" hidden="1" oldHidden="1">
    <formula>Ամփոփաթերթ_2!$S:$T</formula>
    <oldFormula>Ամփոփաթերթ_2!$S:$T</oldFormula>
  </rdn>
  <rdn rId="0" localSheetId="4" customView="1" name="Z_ED91470A_17B8_4E82_A7D8_75F48D11FBAD_.wvu.Cols" hidden="1" oldHidden="1">
    <formula>հանրայինքննարկում!$S:$T</formula>
    <oldFormula>հանրայինքննարկում!$S:$T</oldFormula>
  </rdn>
  <rcv guid="{ED91470A-17B8-4E82-A7D8-75F48D11FBAD}"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F15" start="0" length="0">
    <dxf>
      <font>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cc rId="1719" sId="1">
    <oc r="E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17.1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oc>
    <nc r="E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nc>
  </rcc>
  <rfmt sheetId="1" sqref="F15" start="0" length="0">
    <dxf>
      <alignment wrapText="1" readingOrder="0"/>
    </dxf>
  </rfmt>
  <rcc rId="1720" sId="1">
    <nc r="F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nc>
  </rcc>
  <rfmt sheetId="1" sqref="F23" start="0" length="0">
    <dxf>
      <font>
        <sz val="9"/>
        <name val="GHEA Grapalat"/>
        <scheme val="none"/>
      </font>
      <alignment horizontal="general" vertical="center" wrapText="1" readingOrder="0"/>
    </dxf>
  </rfmt>
  <rcc rId="1721" sId="1">
    <nc r="F11" t="inlineStr">
      <is>
        <t>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rcc>
  <rcc rId="1722" sId="1">
    <nc r="F23" t="inlineStr">
      <is>
        <t xml:space="preserve">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(քսանհինգ հազար) դրամի չափով կրթաթոշակ, որը կարող է օգտագործվել նաև ուսումնական նպատակներով, այդ թվում՝ ժեստերի լեզվի թարգմանչի վարձատրության համար: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3" sId="1">
    <oc r="F23" t="inlineStr">
      <is>
        <t xml:space="preserve">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(քսանհինգ հազար) դրամի չափով կրթաթոշակ, որը կարող է օգտագործվել նաև ուսումնական նպատակներով, այդ թվում՝ ժեստերի լեզվի թարգմանչի վարձատրության համար:
</t>
      </is>
    </oc>
    <nc r="F23" t="inlineStr">
      <is>
        <t xml:space="preserve">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դրամի չափով կրթաթոշակ, որը կարող է օգտագործվել նաև ուսումնական նպատակներով, այդ թվում՝ ժեստերի լեզվի թարգմանչի վարձատրության համար:
</t>
      </is>
    </nc>
  </rcc>
  <rfmt sheetId="1" sqref="F13" start="0" length="0">
    <dxf>
      <alignment horizontal="left" wrapText="1" readingOrder="0"/>
    </dxf>
  </rfmt>
  <rcc rId="1724" sId="1">
    <oc r="F13" t="inlineStr">
      <is>
        <t>Առաջարկն ընդունվել է:</t>
      </is>
    </oc>
    <nc r="F13" t="inlineStr">
      <is>
        <t>Առաջարկն 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1">
    <oc r="E7" t="inlineStr">
      <is>
        <t xml:space="preserve"> ՀՀ դատախազության կողմից այս միջոցառման գծով 2024-2026թթ․ ՄԺԾԾ և 2024թ բյուջետային հայտ չի ներկայացվել։ Գումարը ներառվել 2024թ բյուջեի առաջնահերթություններում։</t>
      </is>
    </oc>
    <nc r="E7" t="inlineStr">
      <is>
        <t xml:space="preserve"> ՀՀ դատախազության կողմից այս միջոցառման գծով 2024-2026թթ․ ՄԺԾԾ և 2024թ բյուջետային հայտ չի ներկայացվել։ Գումարը ներառվել է 2024թ բյուջեի առաջնահերթություններում։</t>
      </is>
    </nc>
  </rc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33" sId="1" ref="A29:XFD29" action="deleteRow">
    <undo index="0" exp="ref" v="1" dr="A29" r="A30" sId="1"/>
    <rfmt sheetId="1" xfDxf="1" sqref="A29:XFD29" start="0" length="0">
      <dxf>
        <font>
          <name val="GHEA Grapalat"/>
          <scheme val="none"/>
        </font>
      </dxf>
    </rfmt>
    <rcc rId="0" sId="1" dxf="1">
      <nc r="A29">
        <f>+A28+1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4"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font>
          <color theme="1"/>
          <name val="GHEA Grapalat"/>
          <scheme val="none"/>
        </font>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5"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6"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7"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8"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39"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0"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1"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2"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readingOrder="0"/>
        <border outline="0">
          <left style="thin">
            <color indexed="64"/>
          </left>
          <right style="thin">
            <color indexed="64"/>
          </right>
          <top style="thin">
            <color indexed="64"/>
          </top>
          <bottom style="thin">
            <color indexed="64"/>
          </bottom>
        </border>
      </dxf>
    </rfmt>
    <rfmt sheetId="1" sqref="F29" start="0" length="0">
      <dxf>
        <alignment horizontal="justify"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3"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4" sId="1" ref="A29:XFD29" action="deleteRow">
    <undo index="0" exp="ref" v="1" dr="A29" r="A30" sId="1"/>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5" sId="1" ref="A29:XFD29" action="deleteRow">
    <rfmt sheetId="1" xfDxf="1" sqref="A29:XFD29" start="0" length="0">
      <dxf>
        <font>
          <name val="GHEA Grapalat"/>
          <scheme val="none"/>
        </font>
      </dxf>
    </rfmt>
    <rcc rId="0" sId="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G2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6" sId="1" ref="A29:XFD29" action="deleteRow">
    <rfmt sheetId="1" xfDxf="1" sqref="A29:XFD29" start="0" length="0">
      <dxf>
        <font>
          <name val="GHEA Grapalat"/>
          <scheme val="none"/>
        </font>
      </dxf>
    </rfmt>
    <rfmt sheetId="1" sqref="A29" start="0" length="0">
      <dxf>
        <alignment horizontal="center" readingOrder="0"/>
      </dxf>
    </rfmt>
    <rfmt sheetId="1" sqref="B29" start="0" length="0">
      <dxf>
        <font>
          <b/>
          <i/>
          <name val="GHEA Grapalat"/>
          <scheme val="none"/>
        </font>
        <alignment horizontal="left" vertical="center" readingOrder="0"/>
        <border outline="0">
          <left style="thin">
            <color indexed="64"/>
          </left>
          <top style="thin">
            <color indexed="64"/>
          </top>
          <bottom style="thin">
            <color indexed="64"/>
          </bottom>
        </border>
      </dxf>
    </rfmt>
    <rfmt sheetId="1" sqref="C29" start="0" length="0">
      <dxf>
        <font>
          <b/>
          <i/>
          <name val="GHEA Grapalat"/>
          <scheme val="none"/>
        </font>
        <alignment horizontal="left" vertical="center" readingOrder="0"/>
        <border outline="0">
          <top style="thin">
            <color indexed="64"/>
          </top>
          <bottom style="thin">
            <color indexed="64"/>
          </bottom>
        </border>
      </dxf>
    </rfmt>
    <rfmt sheetId="1" sqref="D29" start="0" length="0">
      <dxf>
        <font>
          <b/>
          <i/>
          <name val="GHEA Grapalat"/>
          <scheme val="none"/>
        </font>
        <alignment horizontal="left" vertical="center" readingOrder="0"/>
        <border outline="0">
          <top style="thin">
            <color indexed="64"/>
          </top>
          <bottom style="thin">
            <color indexed="64"/>
          </bottom>
        </border>
      </dxf>
    </rfmt>
    <rfmt sheetId="1" sqref="E29" start="0" length="0">
      <dxf>
        <font>
          <b/>
          <i/>
          <name val="GHEA Grapalat"/>
          <scheme val="none"/>
        </font>
        <alignment horizontal="left" vertical="center" readingOrder="0"/>
        <border outline="0">
          <right style="thin">
            <color indexed="64"/>
          </right>
          <top style="thin">
            <color indexed="64"/>
          </top>
          <bottom style="thin">
            <color indexed="64"/>
          </bottom>
        </border>
      </dxf>
    </rfmt>
    <rfmt sheetId="1" sqref="F29" start="0" length="0">
      <dxf>
        <font>
          <b/>
          <i/>
          <name val="GHEA Grapalat"/>
          <scheme val="none"/>
        </font>
        <alignment horizontal="center" vertical="center" readingOrder="0"/>
        <border outline="0">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J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K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L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M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N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O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P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Q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R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S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T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U2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7" sId="1" ref="A29:XFD29" action="deleteRow">
    <rfmt sheetId="1" xfDxf="1" sqref="A29:XFD29" start="0" length="0">
      <dxf>
        <font>
          <name val="GHEA Grapalat"/>
          <scheme val="none"/>
        </font>
      </dxf>
    </rfmt>
    <rcc rId="0" sId="1" dxf="1">
      <nc r="A29">
        <v>1</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center"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8" sId="1" ref="A29:XFD29" action="deleteRow">
    <rfmt sheetId="1" xfDxf="1" sqref="A29:XFD29" start="0" length="0">
      <dxf>
        <font>
          <name val="GHEA Grapalat"/>
          <scheme val="none"/>
        </font>
      </dxf>
    </rfmt>
    <rcc rId="0" sId="1" dxf="1">
      <nc r="A29">
        <v>2</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font>
          <color theme="1"/>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49" sId="1" ref="A29:XFD29" action="deleteRow">
    <rfmt sheetId="1" xfDxf="1" sqref="A29:XFD29" start="0" length="0">
      <dxf>
        <font>
          <name val="GHEA Grapalat"/>
          <scheme val="none"/>
        </font>
      </dxf>
    </rfmt>
    <rcc rId="0" sId="1" dxf="1">
      <nc r="A29">
        <v>3</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font>
          <color theme="1"/>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0" sId="1" ref="A29:XFD29" action="deleteRow">
    <rfmt sheetId="1" xfDxf="1" sqref="A29:XFD29" start="0" length="0">
      <dxf>
        <font>
          <name val="GHEA Grapalat"/>
          <scheme val="none"/>
        </font>
      </dxf>
    </rfmt>
    <rcc rId="0" sId="1" dxf="1">
      <nc r="A29">
        <v>4</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font>
          <color theme="1"/>
          <name val="GHEA Grapalat"/>
          <scheme val="none"/>
        </font>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1" sId="1" ref="A29:XFD29" action="deleteRow">
    <rfmt sheetId="1" xfDxf="1" sqref="A29:XFD29" start="0" length="0">
      <dxf>
        <font>
          <name val="GHEA Grapalat"/>
          <scheme val="none"/>
        </font>
      </dxf>
    </rfmt>
    <rcc rId="0" sId="1" dxf="1">
      <nc r="A29">
        <v>5</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left style="thin">
            <color indexed="64"/>
          </left>
          <right style="thin">
            <color indexed="64"/>
          </right>
          <top style="thin">
            <color indexed="64"/>
          </top>
          <bottom style="thin">
            <color indexed="64"/>
          </bottom>
        </border>
      </dxf>
    </rfmt>
    <rfmt sheetId="1" sqref="D29" start="0" length="0">
      <dxf>
        <font>
          <b/>
          <name val="GHEA Grapalat"/>
          <scheme val="none"/>
        </font>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2" sId="1" ref="A29:XFD29" action="deleteRow">
    <rfmt sheetId="1" xfDxf="1" sqref="A29:XFD29" start="0" length="0">
      <dxf>
        <font>
          <name val="GHEA Grapalat"/>
          <scheme val="none"/>
        </font>
      </dxf>
    </rfmt>
    <rcc rId="0" sId="1" dxf="1">
      <nc r="A29">
        <v>6</v>
      </nc>
      <ndxf>
        <alignment horizontal="center" vertical="center" readingOrder="0"/>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top style="thin">
            <color indexed="64"/>
          </top>
          <bottom style="thin">
            <color indexed="64"/>
          </bottom>
        </border>
      </dxf>
    </rfmt>
    <rfmt sheetId="1" sqref="D29" start="0" length="0">
      <dxf>
        <font>
          <b/>
          <name val="GHEA Grapalat"/>
          <scheme val="none"/>
        </font>
        <alignment horizontal="left" vertical="center" readingOrder="0"/>
        <border outline="0">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3" sId="1" ref="A29:XFD29" action="deleteRow">
    <rfmt sheetId="1" xfDxf="1" sqref="A29:XFD29" start="0" length="0">
      <dxf>
        <font>
          <name val="GHEA Grapalat"/>
          <scheme val="none"/>
        </font>
      </dxf>
    </rfmt>
    <rcc rId="0" sId="1" dxf="1">
      <nc r="A29">
        <v>7</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top style="thin">
            <color indexed="64"/>
          </top>
          <bottom style="thin">
            <color indexed="64"/>
          </bottom>
        </border>
      </dxf>
    </rfmt>
    <rfmt sheetId="1" sqref="D29" start="0" length="0">
      <dxf>
        <font>
          <b/>
          <name val="GHEA Grapalat"/>
          <scheme val="none"/>
        </font>
        <alignment horizontal="left" vertical="center" readingOrder="0"/>
        <border outline="0">
          <top style="thin">
            <color indexed="64"/>
          </top>
          <bottom style="thin">
            <color indexed="64"/>
          </bottom>
        </border>
      </dxf>
    </rfmt>
    <rfmt sheetId="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4" sId="1" ref="A29:XFD29" action="deleteRow">
    <rfmt sheetId="1" xfDxf="1" sqref="A29:XFD29" start="0" length="0">
      <dxf>
        <font>
          <name val="GHEA Grapalat"/>
          <scheme val="none"/>
        </font>
      </dxf>
    </rfmt>
    <rcc rId="0" sId="1" dxf="1">
      <nc r="A29">
        <v>8</v>
      </nc>
      <ndxf>
        <alignment horizontal="center" vertical="center" readingOrder="0"/>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top style="thin">
            <color indexed="64"/>
          </top>
          <bottom style="thin">
            <color indexed="64"/>
          </bottom>
        </border>
      </dxf>
    </rfmt>
    <rfmt sheetId="1" sqref="D29" start="0" length="0">
      <dxf>
        <font>
          <b/>
          <name val="GHEA Grapalat"/>
          <scheme val="none"/>
        </font>
        <alignment horizontal="left" vertical="center" readingOrder="0"/>
        <border outline="0">
          <top style="thin">
            <color indexed="64"/>
          </top>
          <bottom style="thin">
            <color indexed="64"/>
          </bottom>
        </border>
      </dxf>
    </rfmt>
    <rfmt sheetId="1" sqref="E29" start="0" length="0">
      <dxf>
        <alignment horizontal="justify" vertical="center" readingOrder="0"/>
        <border outline="0">
          <right style="thin">
            <color indexed="64"/>
          </right>
          <top style="thin">
            <color indexed="64"/>
          </top>
          <bottom style="thin">
            <color indexed="64"/>
          </bottom>
        </border>
      </dxf>
    </rfmt>
    <rfmt sheetId="1" sqref="F29" start="0" length="0">
      <dxf>
        <alignment horizontal="justify" vertical="center" readingOrder="0"/>
        <border outline="0">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5" sId="1" ref="A29:XFD29" action="deleteRow">
    <rfmt sheetId="1" xfDxf="1" sqref="A29:XFD29" start="0" length="0">
      <dxf>
        <font>
          <name val="GHEA Grapalat"/>
          <scheme val="none"/>
        </font>
      </dxf>
    </rfmt>
    <rcc rId="0" sId="1" dxf="1">
      <nc r="A29">
        <v>9</v>
      </nc>
      <ndxf>
        <alignment horizontal="center" vertical="center" readingOrder="0"/>
        <border outline="0">
          <left style="thin">
            <color indexed="64"/>
          </left>
          <right style="thin">
            <color indexed="64"/>
          </right>
          <top style="thin">
            <color indexed="64"/>
          </top>
          <bottom style="thin">
            <color indexed="64"/>
          </bottom>
        </border>
      </ndxf>
    </rcc>
    <rfmt sheetId="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qref="C29" start="0" length="0">
      <dxf>
        <alignment horizontal="left" vertical="center" readingOrder="0"/>
        <border outline="0">
          <top style="thin">
            <color indexed="64"/>
          </top>
          <bottom style="thin">
            <color indexed="64"/>
          </bottom>
        </border>
      </dxf>
    </rfmt>
    <rfmt sheetId="1" sqref="D29" start="0" length="0">
      <dxf>
        <font>
          <b/>
          <name val="GHEA Grapalat"/>
          <scheme val="none"/>
        </font>
        <alignment horizontal="left" vertical="center" readingOrder="0"/>
        <border outline="0">
          <top style="thin">
            <color indexed="64"/>
          </top>
          <bottom style="thin">
            <color indexed="64"/>
          </bottom>
        </border>
      </dxf>
    </rfmt>
    <rfmt sheetId="1" sqref="E29" start="0" length="0">
      <dxf>
        <alignment horizontal="justify" vertical="center" readingOrder="0"/>
        <border outline="0">
          <right style="thin">
            <color indexed="64"/>
          </right>
          <top style="thin">
            <color indexed="64"/>
          </top>
          <bottom style="thin">
            <color indexed="64"/>
          </bottom>
        </border>
      </dxf>
    </rfmt>
    <rfmt sheetId="1" sqref="F29" start="0" length="0">
      <dxf>
        <alignment horizontal="justify" vertical="center" readingOrder="0"/>
        <border outline="0">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6" sId="1" ref="A29:XFD29" action="deleteRow">
    <rfmt sheetId="1" xfDxf="1" sqref="A29:XFD29" start="0" length="0">
      <dxf>
        <font>
          <name val="GHEA Grapalat"/>
          <scheme val="none"/>
        </font>
      </dxf>
    </rfmt>
    <rfmt sheetId="1" s="1" sqref="A29" start="0" length="0">
      <dxf>
        <alignment horizontal="center" readingOrder="0"/>
      </dxf>
    </rfmt>
    <rfmt sheetId="1" s="1" sqref="B29" start="0" length="0">
      <dxf>
        <font>
          <b/>
          <i/>
          <sz val="10"/>
          <color auto="1"/>
          <name val="GHEA Grapalat"/>
          <scheme val="none"/>
        </font>
        <alignment horizontal="left" vertical="center" readingOrder="0"/>
        <border outline="0">
          <left style="thin">
            <color indexed="64"/>
          </left>
          <top style="thin">
            <color indexed="64"/>
          </top>
          <bottom style="thin">
            <color indexed="64"/>
          </bottom>
        </border>
      </dxf>
    </rfmt>
    <rfmt sheetId="1" s="1" sqref="C29" start="0" length="0">
      <dxf>
        <font>
          <b/>
          <i/>
          <sz val="10"/>
          <color auto="1"/>
          <name val="GHEA Grapalat"/>
          <scheme val="none"/>
        </font>
        <alignment horizontal="left" vertical="center" readingOrder="0"/>
        <border outline="0">
          <top style="thin">
            <color indexed="64"/>
          </top>
          <bottom style="thin">
            <color indexed="64"/>
          </bottom>
        </border>
      </dxf>
    </rfmt>
    <rfmt sheetId="1" s="1" sqref="D29" start="0" length="0">
      <dxf>
        <font>
          <b/>
          <i/>
          <sz val="10"/>
          <color auto="1"/>
          <name val="GHEA Grapalat"/>
          <scheme val="none"/>
        </font>
        <alignment horizontal="left" vertical="center" readingOrder="0"/>
        <border outline="0">
          <top style="thin">
            <color indexed="64"/>
          </top>
          <bottom style="thin">
            <color indexed="64"/>
          </bottom>
        </border>
      </dxf>
    </rfmt>
    <rfmt sheetId="1" s="1" sqref="E29" start="0" length="0">
      <dxf>
        <font>
          <b/>
          <i/>
          <sz val="10"/>
          <color auto="1"/>
          <name val="GHEA Grapalat"/>
          <scheme val="none"/>
        </font>
        <alignment horizontal="left" vertical="center" readingOrder="0"/>
        <border outline="0">
          <right style="thin">
            <color indexed="64"/>
          </right>
          <top style="thin">
            <color indexed="64"/>
          </top>
          <bottom style="thin">
            <color indexed="64"/>
          </bottom>
        </border>
      </dxf>
    </rfmt>
    <rfmt sheetId="1" s="1" sqref="F29" start="0" length="0">
      <dxf>
        <font>
          <b/>
          <i/>
          <sz val="10"/>
          <color auto="1"/>
          <name val="GHEA Grapalat"/>
          <scheme val="none"/>
        </font>
        <alignment horizontal="center" vertical="center" readingOrder="0"/>
        <border outline="0">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7" sId="1" ref="A29:XFD29" action="deleteRow">
    <undo index="0" exp="ref" v="1" dr="A29" r="A30" sId="1"/>
    <rfmt sheetId="1" xfDxf="1" sqref="A29:XFD29" start="0" length="0">
      <dxf>
        <font>
          <name val="GHEA Grapalat"/>
          <scheme val="none"/>
        </font>
      </dxf>
    </rfmt>
    <rcc rId="0" sId="1" s="1" dxf="1">
      <nc r="A29">
        <v>1</v>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8"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59"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0"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qref="E29" start="0" length="0">
      <dxf>
        <alignment horizontal="justify" vertical="center" readingOrder="0"/>
        <border outline="0">
          <right style="thin">
            <color indexed="64"/>
          </right>
          <top style="thin">
            <color indexed="64"/>
          </top>
          <bottom style="thin">
            <color indexed="64"/>
          </bottom>
        </border>
      </dxf>
    </rfmt>
    <rfmt sheetId="1" sqref="F29" start="0" length="0">
      <dxf>
        <alignment horizontal="justify" vertical="center" readingOrder="0"/>
        <border outline="0">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1"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2"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left"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3"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4"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5"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6"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left"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7"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8" sId="1" ref="A29:XFD29" action="deleteRow">
    <undo index="0" exp="ref" v="1" dr="A29" r="A30" sId="1"/>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justify" vertical="center" readingOrder="0"/>
        <border outline="0">
          <left style="thin">
            <color indexed="64"/>
          </left>
          <right style="thin">
            <color indexed="64"/>
          </right>
          <top style="thin">
            <color indexed="64"/>
          </top>
          <bottom style="thin">
            <color indexed="64"/>
          </bottom>
        </border>
      </dxf>
    </rfmt>
    <rfmt sheetId="1" s="1" sqref="F29" start="0" length="0">
      <dxf>
        <alignment horizontal="justify"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69" sId="1" ref="A29:XFD29" action="deleteRow">
    <rfmt sheetId="1" xfDxf="1" sqref="A29:XFD29" start="0" length="0">
      <dxf>
        <font>
          <name val="GHEA Grapalat"/>
          <scheme val="none"/>
        </font>
      </dxf>
    </rfmt>
    <rcc rId="0" sId="1" s="1" dxf="1">
      <nc r="A29">
        <f>#REF!+1</f>
      </nc>
      <ndxf>
        <alignment horizontal="center" vertical="center" readingOrder="0"/>
        <border outline="0">
          <left style="thin">
            <color indexed="64"/>
          </left>
          <right style="thin">
            <color indexed="64"/>
          </right>
          <top style="thin">
            <color indexed="64"/>
          </top>
          <bottom style="thin">
            <color indexed="64"/>
          </bottom>
        </border>
      </ndxf>
    </rcc>
    <rfmt sheetId="1" s="1" sqref="B29" start="0" length="0">
      <dxf>
        <alignment horizontal="center" vertical="center" readingOrder="0"/>
        <border outline="0">
          <left style="thin">
            <color indexed="64"/>
          </left>
          <right style="thin">
            <color indexed="64"/>
          </right>
          <top style="thin">
            <color indexed="64"/>
          </top>
          <bottom style="thin">
            <color indexed="64"/>
          </bottom>
        </border>
      </dxf>
    </rfmt>
    <rfmt sheetId="1" s="1" sqref="C29" start="0" length="0">
      <dxf>
        <alignment horizontal="left" vertical="center" readingOrder="0"/>
        <border outline="0">
          <left style="thin">
            <color indexed="64"/>
          </left>
          <right style="thin">
            <color indexed="64"/>
          </right>
          <top style="thin">
            <color indexed="64"/>
          </top>
          <bottom style="thin">
            <color indexed="64"/>
          </bottom>
        </border>
      </dxf>
    </rfmt>
    <rfmt sheetId="1" s="1" sqref="D29" start="0" length="0">
      <dxf>
        <alignment horizontal="left" vertical="center" readingOrder="0"/>
        <border outline="0">
          <left style="thin">
            <color indexed="64"/>
          </left>
          <right style="thin">
            <color indexed="64"/>
          </right>
          <top style="thin">
            <color indexed="64"/>
          </top>
          <bottom style="thin">
            <color indexed="64"/>
          </bottom>
        </border>
      </dxf>
    </rfmt>
    <rfmt sheetId="1" s="1" sqref="E29" start="0" length="0">
      <dxf>
        <alignment horizontal="left" vertical="center" readingOrder="0"/>
        <border outline="0">
          <left style="thin">
            <color indexed="64"/>
          </left>
          <right style="thin">
            <color indexed="64"/>
          </right>
          <top style="thin">
            <color indexed="64"/>
          </top>
          <bottom style="thin">
            <color indexed="64"/>
          </bottom>
        </border>
      </dxf>
    </rfmt>
    <rfmt sheetId="1" s="1" sqref="F29" start="0" length="0">
      <dxf>
        <alignment horizontal="left" vertical="center" readingOrder="0"/>
        <border outline="0">
          <left style="thin">
            <color indexed="64"/>
          </left>
          <right style="thin">
            <color indexed="64"/>
          </right>
          <top style="thin">
            <color indexed="64"/>
          </top>
          <bottom style="thin">
            <color indexed="64"/>
          </bottom>
        </border>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70" sId="1" ref="A29:XFD29" action="deleteRow">
    <rfmt sheetId="1" xfDxf="1" sqref="A29:XFD29" start="0" length="0">
      <dxf>
        <font>
          <name val="GHEA Grapalat"/>
          <scheme val="none"/>
        </font>
      </dxf>
    </rfmt>
    <rfmt sheetId="1" sqref="A29" start="0" length="0">
      <dxf>
        <alignment horizontal="center" readingOrder="0"/>
      </dxf>
    </rfmt>
    <rfmt sheetId="1" sqref="D29" start="0" length="0">
      <dxf>
        <alignment horizontal="left" readingOrder="0"/>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71" sId="1" ref="A29:XFD29" action="deleteRow">
    <rfmt sheetId="1" xfDxf="1" sqref="A29:XFD29" start="0" length="0">
      <dxf>
        <font>
          <name val="GHEA Grapalat"/>
          <scheme val="none"/>
        </font>
      </dxf>
    </rfmt>
    <rfmt sheetId="1" sqref="A29" start="0" length="0">
      <dxf>
        <alignment horizontal="center" readingOrder="0"/>
      </dxf>
    </rfmt>
    <rfmt sheetId="1" sqref="D29" start="0" length="0">
      <dxf>
        <alignment horizontal="left" readingOrder="0"/>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72" sId="1" ref="A29:XFD29" action="deleteRow">
    <rfmt sheetId="1" xfDxf="1" sqref="A29:XFD29" start="0" length="0">
      <dxf>
        <font>
          <name val="GHEA Grapalat"/>
          <scheme val="none"/>
        </font>
      </dxf>
    </rfmt>
    <rfmt sheetId="1" sqref="A29" start="0" length="0">
      <dxf>
        <alignment horizontal="center" readingOrder="0"/>
      </dxf>
    </rfmt>
    <rfmt sheetId="1" sqref="D29" start="0" length="0">
      <dxf>
        <alignment horizontal="left" readingOrder="0"/>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73" sId="1" ref="A29:XFD29" action="deleteRow">
    <rfmt sheetId="1" xfDxf="1" sqref="A29:XFD29" start="0" length="0">
      <dxf>
        <font>
          <name val="GHEA Grapalat"/>
          <scheme val="none"/>
        </font>
      </dxf>
    </rfmt>
    <rfmt sheetId="1" sqref="A29" start="0" length="0">
      <dxf>
        <alignment horizontal="center" readingOrder="0"/>
      </dxf>
    </rfmt>
    <rfmt sheetId="1" sqref="D29" start="0" length="0">
      <dxf>
        <alignment horizontal="left" readingOrder="0"/>
      </dxf>
    </rfmt>
    <rcc rId="0" sId="1" dxf="1">
      <nc r="G29">
        <f>SUM(G30:G30)</f>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s="1" dxf="1">
      <nc r="H29">
        <f>SUM(I29:V29)</f>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I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J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K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L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M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N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O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P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Q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R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S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T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U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qref="V29" start="0" length="0">
      <dxf>
        <border outline="0">
          <left style="thin">
            <color indexed="64"/>
          </left>
          <right style="thin">
            <color indexed="64"/>
          </right>
          <top style="thin">
            <color indexed="64"/>
          </top>
          <bottom style="thin">
            <color indexed="64"/>
          </bottom>
        </border>
      </dxf>
    </rfmt>
  </rrc>
  <rrc rId="1774" sId="1" ref="A6:XFD6" action="insertRow"/>
  <rfmt sheetId="1" sqref="F4" start="0" length="0">
    <dxf>
      <border outline="0">
        <bottom style="thin">
          <color indexed="64"/>
        </bottom>
      </border>
    </dxf>
  </rfmt>
  <rfmt sheetId="1" sqref="F5" start="0" length="0">
    <dxf>
      <font>
        <b val="0"/>
        <name val="GHEA Grapalat"/>
        <scheme val="none"/>
      </font>
      <alignment vertical="top" readingOrder="0"/>
      <border outline="0">
        <top style="thin">
          <color indexed="64"/>
        </top>
      </border>
    </dxf>
  </rfmt>
  <rfmt sheetId="1" sqref="E4" start="0" length="0">
    <dxf>
      <border outline="0">
        <bottom style="thin">
          <color indexed="64"/>
        </bottom>
      </border>
    </dxf>
  </rfmt>
  <rfmt sheetId="1" sqref="E5" start="0" length="0">
    <dxf>
      <font>
        <b val="0"/>
        <name val="GHEA Grapalat"/>
        <scheme val="none"/>
      </font>
      <alignment vertical="top" readingOrder="0"/>
      <border outline="0">
        <top style="thin">
          <color indexed="64"/>
        </top>
      </border>
    </dxf>
  </rfmt>
  <rfmt sheetId="1" sqref="A4" start="0" length="0">
    <dxf>
      <border outline="0">
        <bottom style="thin">
          <color indexed="64"/>
        </bottom>
      </border>
    </dxf>
  </rfmt>
  <rfmt sheetId="1" sqref="B4" start="0" length="0">
    <dxf>
      <border outline="0">
        <bottom style="thin">
          <color indexed="64"/>
        </bottom>
      </border>
    </dxf>
  </rfmt>
  <rfmt sheetId="1" sqref="C4" start="0" length="0">
    <dxf>
      <border outline="0">
        <bottom style="thin">
          <color indexed="64"/>
        </bottom>
      </border>
    </dxf>
  </rfmt>
  <rfmt sheetId="1" sqref="D4" start="0" length="0">
    <dxf>
      <border outline="0">
        <bottom style="thin">
          <color indexed="64"/>
        </bottom>
      </border>
    </dxf>
  </rfmt>
  <rfmt sheetId="1" sqref="A5" start="0" length="0">
    <dxf>
      <font>
        <b val="0"/>
        <name val="GHEA Grapalat"/>
        <scheme val="none"/>
      </font>
      <alignment vertical="top" readingOrder="0"/>
      <border outline="0">
        <top style="thin">
          <color indexed="64"/>
        </top>
      </border>
    </dxf>
  </rfmt>
  <rfmt sheetId="1" sqref="B5" start="0" length="0">
    <dxf>
      <font>
        <b val="0"/>
        <name val="GHEA Grapalat"/>
        <scheme val="none"/>
      </font>
      <alignment vertical="top" readingOrder="0"/>
      <border outline="0">
        <top style="thin">
          <color indexed="64"/>
        </top>
      </border>
    </dxf>
  </rfmt>
  <rfmt sheetId="1" sqref="C5" start="0" length="0">
    <dxf>
      <font>
        <b val="0"/>
        <name val="GHEA Grapalat"/>
        <scheme val="none"/>
      </font>
      <alignment vertical="top" readingOrder="0"/>
      <border outline="0">
        <top style="thin">
          <color indexed="64"/>
        </top>
      </border>
    </dxf>
  </rfmt>
  <rfmt sheetId="1" sqref="D5" start="0" length="0">
    <dxf>
      <font>
        <b val="0"/>
        <name val="GHEA Grapalat"/>
        <scheme val="none"/>
      </font>
      <alignment vertical="top" readingOrder="0"/>
      <border outline="0">
        <top style="thin">
          <color indexed="64"/>
        </top>
      </border>
    </dxf>
  </rfmt>
  <rrc rId="1775" sId="1" ref="A6:XFD6" action="deleteRow">
    <rfmt sheetId="1" xfDxf="1" sqref="A6:XFD6" start="0" length="0">
      <dxf>
        <font>
          <name val="GHEA Grapalat"/>
          <scheme val="none"/>
        </font>
        <alignment horizontal="center" readingOrder="0"/>
      </dxf>
    </rfmt>
    <rfmt sheetId="1" sqref="A6" start="0" length="0">
      <dxf>
        <font>
          <b/>
          <name val="GHEA Grapalat"/>
          <scheme val="none"/>
        </font>
        <alignment vertical="center" readingOrder="0"/>
      </dxf>
    </rfmt>
    <rfmt sheetId="1" sqref="B6" start="0" length="0">
      <dxf>
        <font>
          <b/>
          <name val="GHEA Grapalat"/>
          <scheme val="none"/>
        </font>
        <alignment vertical="center" readingOrder="0"/>
        <border outline="0">
          <left style="thin">
            <color indexed="64"/>
          </left>
          <bottom style="thin">
            <color indexed="64"/>
          </bottom>
        </border>
      </dxf>
    </rfmt>
    <rfmt sheetId="1" sqref="C6" start="0" length="0">
      <dxf>
        <font>
          <b/>
          <name val="GHEA Grapalat"/>
          <scheme val="none"/>
        </font>
        <alignment vertical="center" readingOrder="0"/>
        <border outline="0">
          <bottom style="thin">
            <color indexed="64"/>
          </bottom>
        </border>
      </dxf>
    </rfmt>
    <rfmt sheetId="1" sqref="D6" start="0" length="0">
      <dxf>
        <font>
          <b/>
          <name val="GHEA Grapalat"/>
          <scheme val="none"/>
        </font>
        <alignment vertical="center" readingOrder="0"/>
        <border outline="0">
          <bottom style="thin">
            <color indexed="64"/>
          </bottom>
        </border>
      </dxf>
    </rfmt>
    <rfmt sheetId="1" sqref="E6" start="0" length="0">
      <dxf>
        <font>
          <b/>
          <name val="GHEA Grapalat"/>
          <scheme val="none"/>
        </font>
        <alignment vertical="center" readingOrder="0"/>
        <border outline="0">
          <right style="thin">
            <color indexed="64"/>
          </right>
          <bottom style="thin">
            <color indexed="64"/>
          </bottom>
        </border>
      </dxf>
    </rfmt>
    <rfmt sheetId="1" sqref="F6" start="0" length="0">
      <dxf>
        <font>
          <b/>
          <name val="GHEA Grapalat"/>
          <scheme val="none"/>
        </font>
        <alignment vertical="center" readingOrder="0"/>
        <border outline="0">
          <right style="thin">
            <color indexed="64"/>
          </right>
          <bottom style="thin">
            <color indexed="64"/>
          </bottom>
        </border>
      </dxf>
    </rfmt>
    <rfmt sheetId="1" sqref="G6" start="0" length="0">
      <dxf>
        <border outline="0">
          <left style="thin">
            <color indexed="64"/>
          </left>
          <right style="thin">
            <color indexed="64"/>
          </right>
          <top style="thin">
            <color indexed="64"/>
          </top>
          <bottom style="thin">
            <color indexed="64"/>
          </bottom>
        </border>
      </dxf>
    </rfmt>
    <rfmt sheetId="1" sqref="H6" start="0" length="0">
      <dxf>
        <border outline="0">
          <left style="thin">
            <color indexed="64"/>
          </left>
          <right style="thin">
            <color indexed="64"/>
          </right>
          <top style="thin">
            <color indexed="64"/>
          </top>
          <bottom style="thin">
            <color indexed="64"/>
          </bottom>
        </border>
      </dxf>
    </rfmt>
    <rfmt sheetId="1" sqref="I6" start="0" length="0">
      <dxf>
        <alignment vertical="center" readingOrder="0"/>
        <border outline="0">
          <left style="thin">
            <color indexed="64"/>
          </left>
          <right style="thin">
            <color indexed="64"/>
          </right>
          <bottom style="thin">
            <color indexed="64"/>
          </bottom>
        </border>
      </dxf>
    </rfmt>
    <rfmt sheetId="1" sqref="J6" start="0" length="0">
      <dxf>
        <alignment vertical="center" readingOrder="0"/>
        <border outline="0">
          <left style="thin">
            <color indexed="64"/>
          </left>
          <right style="thin">
            <color indexed="64"/>
          </right>
          <bottom style="thin">
            <color indexed="64"/>
          </bottom>
        </border>
      </dxf>
    </rfmt>
    <rfmt sheetId="1" sqref="K6" start="0" length="0">
      <dxf>
        <alignment vertical="center" readingOrder="0"/>
        <border outline="0">
          <left style="thin">
            <color indexed="64"/>
          </left>
          <right style="thin">
            <color indexed="64"/>
          </right>
          <bottom style="thin">
            <color indexed="64"/>
          </bottom>
        </border>
      </dxf>
    </rfmt>
    <rfmt sheetId="1" sqref="L6" start="0" length="0">
      <dxf>
        <alignment vertical="center" readingOrder="0"/>
        <border outline="0">
          <left style="thin">
            <color indexed="64"/>
          </left>
          <right style="thin">
            <color indexed="64"/>
          </right>
          <bottom style="thin">
            <color indexed="64"/>
          </bottom>
        </border>
      </dxf>
    </rfmt>
    <rfmt sheetId="1" sqref="M6" start="0" length="0">
      <dxf>
        <alignment vertical="center" readingOrder="0"/>
        <border outline="0">
          <left style="thin">
            <color indexed="64"/>
          </left>
          <right style="thin">
            <color indexed="64"/>
          </right>
          <bottom style="thin">
            <color indexed="64"/>
          </bottom>
        </border>
      </dxf>
    </rfmt>
    <rfmt sheetId="1" sqref="N6" start="0" length="0">
      <dxf>
        <alignment vertical="center" readingOrder="0"/>
        <border outline="0">
          <left style="thin">
            <color indexed="64"/>
          </left>
          <right style="thin">
            <color indexed="64"/>
          </right>
          <bottom style="thin">
            <color indexed="64"/>
          </bottom>
        </border>
      </dxf>
    </rfmt>
    <rfmt sheetId="1" sqref="O6" start="0" length="0">
      <dxf>
        <alignment vertical="center" readingOrder="0"/>
        <border outline="0">
          <left style="thin">
            <color indexed="64"/>
          </left>
          <right style="thin">
            <color indexed="64"/>
          </right>
          <bottom style="thin">
            <color indexed="64"/>
          </bottom>
        </border>
      </dxf>
    </rfmt>
    <rfmt sheetId="1" sqref="P6" start="0" length="0">
      <dxf>
        <alignment vertical="center" readingOrder="0"/>
        <border outline="0">
          <left style="thin">
            <color indexed="64"/>
          </left>
          <right style="thin">
            <color indexed="64"/>
          </right>
          <bottom style="thin">
            <color indexed="64"/>
          </bottom>
        </border>
      </dxf>
    </rfmt>
    <rfmt sheetId="1" sqref="Q6" start="0" length="0">
      <dxf>
        <alignment vertical="center" readingOrder="0"/>
        <border outline="0">
          <left style="thin">
            <color indexed="64"/>
          </left>
          <right style="thin">
            <color indexed="64"/>
          </right>
          <bottom style="thin">
            <color indexed="64"/>
          </bottom>
        </border>
      </dxf>
    </rfmt>
    <rfmt sheetId="1" sqref="R6" start="0" length="0">
      <dxf>
        <alignment vertical="center" readingOrder="0"/>
        <border outline="0">
          <left style="thin">
            <color indexed="64"/>
          </left>
          <right style="thin">
            <color indexed="64"/>
          </right>
          <bottom style="thin">
            <color indexed="64"/>
          </bottom>
        </border>
      </dxf>
    </rfmt>
    <rfmt sheetId="1" sqref="S6" start="0" length="0">
      <dxf>
        <alignment vertical="center" readingOrder="0"/>
        <border outline="0">
          <left style="thin">
            <color indexed="64"/>
          </left>
          <right style="thin">
            <color indexed="64"/>
          </right>
          <bottom style="thin">
            <color indexed="64"/>
          </bottom>
        </border>
      </dxf>
    </rfmt>
    <rfmt sheetId="1" sqref="T6" start="0" length="0">
      <dxf>
        <font>
          <b/>
          <name val="GHEA Grapalat"/>
          <scheme val="none"/>
        </font>
        <alignment vertical="center" readingOrder="0"/>
        <border outline="0">
          <left style="thin">
            <color indexed="64"/>
          </left>
          <right style="thin">
            <color indexed="64"/>
          </right>
          <bottom style="thin">
            <color indexed="64"/>
          </bottom>
        </border>
      </dxf>
    </rfmt>
    <rfmt sheetId="1" sqref="U6" start="0" length="0">
      <dxf>
        <font>
          <b/>
          <name val="GHEA Grapalat"/>
          <scheme val="none"/>
        </font>
        <alignment vertical="center" readingOrder="0"/>
        <border outline="0">
          <left style="thin">
            <color indexed="64"/>
          </left>
          <right style="thin">
            <color indexed="64"/>
          </right>
          <bottom style="thin">
            <color indexed="64"/>
          </bottom>
        </border>
      </dxf>
    </rfmt>
    <rfmt sheetId="1" sqref="V6" start="0" length="0">
      <dxf>
        <alignment vertical="center" readingOrder="0"/>
        <border outline="0">
          <left style="thin">
            <color indexed="64"/>
          </left>
          <right style="thin">
            <color indexed="64"/>
          </right>
          <bottom style="thin">
            <color indexed="64"/>
          </bottom>
        </border>
      </dxf>
    </rfmt>
  </rrc>
  <rfmt sheetId="1" sqref="A4:E28">
    <dxf>
      <alignment horizontal="general" vertical="center" readingOrder="0"/>
    </dxf>
  </rfmt>
  <rfmt sheetId="1" sqref="A4:XFD4">
    <dxf>
      <alignment horizontal="center" readingOrder="0"/>
    </dxf>
  </rfmt>
  <rcc rId="1776" sId="1">
    <oc r="E7" t="inlineStr">
      <is>
        <t xml:space="preserve"> ՀՀ դատախազության կողմից այս միջոցառման գծով 2024-2026թթ․ ՄԺԾԾ և 2024թ բյուջետային հայտ չի ներկայացվել։ Գումարը ներառվել է 2024թ բյուջեի առաջնահերթություններում։</t>
      </is>
    </oc>
    <nc r="E7" t="inlineStr">
      <is>
        <r>
          <rPr>
            <sz val="10"/>
            <color rgb="FFFF0000"/>
            <rFont val="GHEA Grapalat"/>
            <family val="3"/>
          </rPr>
          <t xml:space="preserve"> ՀՀ դատախազության կողմից այս միջոցառման գծով 2024-2026թթ․ ՄԺԾԾ և 2024թ բյուջետային հայտ չի ներկայացվել։</t>
        </r>
        <r>
          <rPr>
            <sz val="10"/>
            <rFont val="GHEA Grapalat"/>
            <family val="3"/>
          </rPr>
          <t xml:space="preserve"> Գումարը ներառվել է 2024թ բյուջեի առաջնահերթություններում։</t>
        </r>
      </is>
    </nc>
  </rcc>
  <rfmt sheetId="1" sqref="E8" start="0" length="2147483647">
    <dxf>
      <font>
        <color rgb="FFFF0000"/>
      </font>
    </dxf>
  </rfmt>
  <rfmt sheetId="1" sqref="E9" start="0" length="2147483647">
    <dxf>
      <font>
        <color rgb="FFFF0000"/>
      </font>
    </dxf>
  </rfmt>
  <rfmt sheetId="1" sqref="E10" start="0" length="2147483647">
    <dxf>
      <font>
        <color rgb="FFFF0000"/>
      </font>
    </dxf>
  </rfmt>
  <rfmt sheetId="1" sqref="E11" start="0" length="2147483647">
    <dxf>
      <font>
        <color rgb="FFFF0000"/>
      </font>
    </dxf>
  </rfmt>
  <rfmt sheetId="1" sqref="E12" start="0" length="0">
    <dxf>
      <font>
        <color rgb="FFFF0000"/>
        <name val="GHEA Grapalat"/>
        <scheme val="none"/>
      </font>
    </dxf>
  </rfmt>
  <rcc rId="1777" sId="1">
    <oc r="E16" t="inlineStr">
      <is>
        <t>Հայտնում ենք, որ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ենք համարում անդրադառնալ  բարենպաստ հարկաբյուջետային հնարավորությունների համատեքստում:</t>
      </is>
    </oc>
    <nc r="E16" t="inlineStr">
      <is>
        <r>
          <rPr>
            <sz val="10"/>
            <color rgb="FFFF0000"/>
            <rFont val="GHEA Grapalat"/>
            <family val="3"/>
          </rPr>
          <t>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չափաքանակների գերազանցման հանգամանքով: Առկա իրողություններով և նոր մարտահրավերներով պայմանավորված՝</t>
        </r>
        <r>
          <rPr>
            <sz val="10"/>
            <rFont val="GHEA Grapalat"/>
            <family val="3"/>
          </rPr>
          <t xml:space="preserve"> պետական բյոջեից լրացուցիչ ծախսերի իրականացման հանգամանքից ելնելով հարցին հնարավոր ենք համարում անդրադառնալ  բարենպաստ հարկաբյուջետային հնարավորությունների համատեքստում:</t>
        </r>
      </is>
    </nc>
  </rcc>
  <rcc rId="1778" sId="1">
    <oc r="E17" t="inlineStr">
      <is>
        <t xml:space="preserve">Համաձայն ենք ՀՀ ԱՍՀՆ դիրքորոշման հետ: Ներկայացված բյուջետային հայտը բավարարվել է ամբողջությամբ:  </t>
      </is>
    </oc>
    <nc r="E17">
      <f>+D17</f>
    </nc>
  </rcc>
  <rcc rId="1779" sId="1">
    <oc r="E18" t="inlineStr">
      <is>
        <t xml:space="preserve">Համաձայն ենք ՀՀ ԱՍՀՆ դիրքորոշման հետ:  </t>
      </is>
    </oc>
    <nc r="E18">
      <f>+D18</f>
    </nc>
  </rcc>
  <rfmt sheetId="1" sqref="E19" start="0" length="2147483647">
    <dxf>
      <font>
        <color rgb="FFFF0000"/>
      </font>
    </dxf>
  </rfmt>
  <rfmt sheetId="1" sqref="E20" start="0" length="2147483647">
    <dxf>
      <font>
        <color rgb="FFFF0000"/>
      </font>
    </dxf>
  </rfmt>
  <rcc rId="1780" sId="1" odxf="1" dxf="1">
    <oc r="E25" t="inlineStr">
      <is>
        <t>Հաշվի առնելով, որ առաջարկությունը վերաբերում է արդյունքային (ոչ ֆինանսական) ցուցանիշներին՝ ուստի կարևորում ենք լիազոր մարմնի դիրքորոշումը:</t>
      </is>
    </oc>
    <nc r="E25">
      <f>+D25</f>
    </nc>
    <ndxf>
      <alignment wrapText="1" readingOrder="0"/>
    </ndxf>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1">
    <nc r="F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t>
      </is>
    </nc>
  </rcc>
  <rcv guid="{7D7A243A-D573-4BDF-824D-485CBCD1F4C4}" action="delete"/>
  <rdn rId="0" localSheetId="2" customView="1" name="Z_7D7A243A_D573_4BDF_824D_485CBCD1F4C4_.wvu.PrintArea" hidden="1" oldHidden="1">
    <formula>Ամփոփաթերթ_1!$B$3:$U$7</formula>
    <oldFormula>Ամփոփաթերթ_1!$B$3:$U$7</oldFormula>
  </rdn>
  <rdn rId="0" localSheetId="2" customView="1" name="Z_7D7A243A_D573_4BDF_824D_485CBCD1F4C4_.wvu.PrintTitles" hidden="1" oldHidden="1">
    <formula>Ամփոփաթերթ_1!$4:$5</formula>
    <oldFormula>Ամփոփաթերթ_1!$4:$5</oldFormula>
  </rdn>
  <rdn rId="0" localSheetId="2" customView="1" name="Z_7D7A243A_D573_4BDF_824D_485CBCD1F4C4_.wvu.Cols" hidden="1" oldHidden="1">
    <formula>Ամփոփաթերթ_1!$S:$T</formula>
    <oldFormula>Ամփոփաթերթ_1!$S:$T</oldFormula>
  </rdn>
  <rdn rId="0" localSheetId="3" customView="1" name="Z_7D7A243A_D573_4BDF_824D_485CBCD1F4C4_.wvu.PrintArea" hidden="1" oldHidden="1">
    <formula>Ամփոփաթերթ_2!$B$3:$U$7</formula>
    <oldFormula>Ամփոփաթերթ_2!$B$3:$U$7</oldFormula>
  </rdn>
  <rdn rId="0" localSheetId="3" customView="1" name="Z_7D7A243A_D573_4BDF_824D_485CBCD1F4C4_.wvu.PrintTitles" hidden="1" oldHidden="1">
    <formula>Ամփոփաթերթ_2!$4:$5</formula>
    <oldFormula>Ամփոփաթերթ_2!$4:$5</oldFormula>
  </rdn>
  <rdn rId="0" localSheetId="3" customView="1" name="Z_7D7A243A_D573_4BDF_824D_485CBCD1F4C4_.wvu.Cols" hidden="1" oldHidden="1">
    <formula>Ամփոփաթերթ_2!$S:$T</formula>
    <oldFormula>Ամփոփաթերթ_2!$S:$T</oldFormula>
  </rdn>
  <rdn rId="0" localSheetId="4" customView="1" name="Z_7D7A243A_D573_4BDF_824D_485CBCD1F4C4_.wvu.Cols" hidden="1" oldHidden="1">
    <formula>հանրայինքննարկում!$S:$T</formula>
    <oldFormula>հանրայինքննարկում!$S:$T</oldFormula>
  </rdn>
  <rcv guid="{7D7A243A-D573-4BDF-824D-485CBCD1F4C4}"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9" sId="1">
    <oc r="F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t>
      </is>
    </oc>
    <nc r="F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Միաժանակ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1">
    <nc r="F7" t="inlineStr">
      <is>
        <t>Գումարը ներառվել է 2024թ բյուջեի առաջնահերթություններում։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t>
      </is>
    </nc>
  </rcc>
  <rcv guid="{E9DEBE91-277F-4A91-AA6F-5113657D321C}" action="delete"/>
  <rdn rId="0" localSheetId="2" customView="1" name="Z_E9DEBE91_277F_4A91_AA6F_5113657D321C_.wvu.PrintArea" hidden="1" oldHidden="1">
    <formula>Ամփոփաթերթ_1!$B$3:$U$7</formula>
    <oldFormula>Ամփոփաթերթ_1!$B$3:$U$7</oldFormula>
  </rdn>
  <rdn rId="0" localSheetId="2" customView="1" name="Z_E9DEBE91_277F_4A91_AA6F_5113657D321C_.wvu.PrintTitles" hidden="1" oldHidden="1">
    <formula>Ամփոփաթերթ_1!$4:$5</formula>
    <oldFormula>Ամփոփաթերթ_1!$4:$5</oldFormula>
  </rdn>
  <rdn rId="0" localSheetId="2" customView="1" name="Z_E9DEBE91_277F_4A91_AA6F_5113657D321C_.wvu.Cols" hidden="1" oldHidden="1">
    <formula>Ամփոփաթերթ_1!$S:$T</formula>
    <oldFormula>Ամփոփաթերթ_1!$S:$T</oldFormula>
  </rdn>
  <rdn rId="0" localSheetId="3" customView="1" name="Z_E9DEBE91_277F_4A91_AA6F_5113657D321C_.wvu.PrintArea" hidden="1" oldHidden="1">
    <formula>Ամփոփաթերթ_2!$B$3:$U$7</formula>
    <oldFormula>Ամփոփաթերթ_2!$B$3:$U$7</oldFormula>
  </rdn>
  <rdn rId="0" localSheetId="3" customView="1" name="Z_E9DEBE91_277F_4A91_AA6F_5113657D321C_.wvu.PrintTitles" hidden="1" oldHidden="1">
    <formula>Ամփոփաթերթ_2!$4:$5</formula>
    <oldFormula>Ամփոփաթերթ_2!$4:$5</oldFormula>
  </rdn>
  <rdn rId="0" localSheetId="3" customView="1" name="Z_E9DEBE91_277F_4A91_AA6F_5113657D321C_.wvu.Cols" hidden="1" oldHidden="1">
    <formula>Ամփոփաթերթ_2!$S:$T</formula>
    <oldFormula>Ամփոփաթերթ_2!$S:$T</oldFormula>
  </rdn>
  <rdn rId="0" localSheetId="4" customView="1" name="Z_E9DEBE91_277F_4A91_AA6F_5113657D321C_.wvu.Cols" hidden="1" oldHidden="1">
    <formula>հանրայինքննարկում!$S:$T</formula>
    <oldFormula>հանրայինքննարկում!$S:$T</oldFormula>
  </rdn>
  <rcv guid="{E9DEBE91-277F-4A91-AA6F-5113657D321C}"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1" odxf="1" dxf="1">
    <nc r="D7" t="inlineStr">
      <is>
        <t>«Հայաստանի Հանրապետության 2024 թվականի պետական բյուջեի մասին» Հայաստանի Հանրապետության օրենքի նախագծի վերաբերյալ Ազգային ժողովի պատգամավորների կողմից ներկայացված առաջարկությունների կապակցությամբ դիտողություններ և առաջարկություններ չկան:</t>
      </is>
    </nc>
    <ndxf>
      <font>
        <b val="0"/>
        <name val="GHEA Grapalat"/>
        <scheme val="none"/>
      </font>
    </ndxf>
  </rcc>
  <rcv guid="{E9DEBE91-277F-4A91-AA6F-5113657D321C}" action="delete"/>
  <rdn rId="0" localSheetId="2" customView="1" name="Z_E9DEBE91_277F_4A91_AA6F_5113657D321C_.wvu.PrintArea" hidden="1" oldHidden="1">
    <formula>Ամփոփաթերթ_1!$B$3:$U$7</formula>
    <oldFormula>Ամփոփաթերթ_1!$B$3:$U$7</oldFormula>
  </rdn>
  <rdn rId="0" localSheetId="2" customView="1" name="Z_E9DEBE91_277F_4A91_AA6F_5113657D321C_.wvu.PrintTitles" hidden="1" oldHidden="1">
    <formula>Ամփոփաթերթ_1!$4:$5</formula>
    <oldFormula>Ամփոփաթերթ_1!$4:$5</oldFormula>
  </rdn>
  <rdn rId="0" localSheetId="2" customView="1" name="Z_E9DEBE91_277F_4A91_AA6F_5113657D321C_.wvu.Cols" hidden="1" oldHidden="1">
    <formula>Ամփոփաթերթ_1!$S:$T</formula>
    <oldFormula>Ամփոփաթերթ_1!$S:$T</oldFormula>
  </rdn>
  <rdn rId="0" localSheetId="3" customView="1" name="Z_E9DEBE91_277F_4A91_AA6F_5113657D321C_.wvu.PrintArea" hidden="1" oldHidden="1">
    <formula>Ամփոփաթերթ_2!$B$3:$U$7</formula>
    <oldFormula>Ամփոփաթերթ_2!$B$3:$U$7</oldFormula>
  </rdn>
  <rdn rId="0" localSheetId="3" customView="1" name="Z_E9DEBE91_277F_4A91_AA6F_5113657D321C_.wvu.PrintTitles" hidden="1" oldHidden="1">
    <formula>Ամփոփաթերթ_2!$4:$5</formula>
    <oldFormula>Ամփոփաթերթ_2!$4:$5</oldFormula>
  </rdn>
  <rdn rId="0" localSheetId="3" customView="1" name="Z_E9DEBE91_277F_4A91_AA6F_5113657D321C_.wvu.Cols" hidden="1" oldHidden="1">
    <formula>Ամփոփաթերթ_2!$S:$T</formula>
    <oldFormula>Ամփոփաթերթ_2!$S:$T</oldFormula>
  </rdn>
  <rdn rId="0" localSheetId="4" customView="1" name="Z_E9DEBE91_277F_4A91_AA6F_5113657D321C_.wvu.Cols" hidden="1" oldHidden="1">
    <formula>հանրայինքննարկում!$S:$T</formula>
    <oldFormula>հանրայինքննարկում!$S:$T</oldFormula>
  </rdn>
  <rcv guid="{E9DEBE91-277F-4A91-AA6F-5113657D321C}"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1">
    <oc r="E7" t="inlineStr">
      <is>
        <r>
          <rPr>
            <sz val="10"/>
            <color rgb="FFFF0000"/>
            <rFont val="GHEA Grapalat"/>
            <family val="3"/>
          </rPr>
          <t xml:space="preserve"> ՀՀ դատախազության կողմից այս միջոցառման գծով 2024-2026թթ․ ՄԺԾԾ և 2024թ բյուջետային հայտ չի ներկայացվել։</t>
        </r>
        <r>
          <rPr>
            <sz val="10"/>
            <rFont val="GHEA Grapalat"/>
            <family val="3"/>
          </rPr>
          <t xml:space="preserve"> Գումարը ներառվել է 2024թ բյուջեի առաջնահերթություններում։</t>
        </r>
      </is>
    </oc>
    <nc r="E7" t="inlineStr">
      <is>
        <t xml:space="preserve">Գումարը ներառվել է 2024թ բյուջեի առաջնահերթություններում։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 </t>
      </is>
    </nc>
  </rcc>
  <rcv guid="{E9DEBE91-277F-4A91-AA6F-5113657D321C}" action="delete"/>
  <rdn rId="0" localSheetId="2" customView="1" name="Z_E9DEBE91_277F_4A91_AA6F_5113657D321C_.wvu.PrintArea" hidden="1" oldHidden="1">
    <formula>Ամփոփաթերթ_1!$B$3:$U$7</formula>
    <oldFormula>Ամփոփաթերթ_1!$B$3:$U$7</oldFormula>
  </rdn>
  <rdn rId="0" localSheetId="2" customView="1" name="Z_E9DEBE91_277F_4A91_AA6F_5113657D321C_.wvu.PrintTitles" hidden="1" oldHidden="1">
    <formula>Ամփոփաթերթ_1!$4:$5</formula>
    <oldFormula>Ամփոփաթերթ_1!$4:$5</oldFormula>
  </rdn>
  <rdn rId="0" localSheetId="2" customView="1" name="Z_E9DEBE91_277F_4A91_AA6F_5113657D321C_.wvu.Cols" hidden="1" oldHidden="1">
    <formula>Ամփոփաթերթ_1!$S:$T</formula>
    <oldFormula>Ամփոփաթերթ_1!$S:$T</oldFormula>
  </rdn>
  <rdn rId="0" localSheetId="3" customView="1" name="Z_E9DEBE91_277F_4A91_AA6F_5113657D321C_.wvu.PrintArea" hidden="1" oldHidden="1">
    <formula>Ամփոփաթերթ_2!$B$3:$U$7</formula>
    <oldFormula>Ամփոփաթերթ_2!$B$3:$U$7</oldFormula>
  </rdn>
  <rdn rId="0" localSheetId="3" customView="1" name="Z_E9DEBE91_277F_4A91_AA6F_5113657D321C_.wvu.PrintTitles" hidden="1" oldHidden="1">
    <formula>Ամփոփաթերթ_2!$4:$5</formula>
    <oldFormula>Ամփոփաթերթ_2!$4:$5</oldFormula>
  </rdn>
  <rdn rId="0" localSheetId="3" customView="1" name="Z_E9DEBE91_277F_4A91_AA6F_5113657D321C_.wvu.Cols" hidden="1" oldHidden="1">
    <formula>Ամփոփաթերթ_2!$S:$T</formula>
    <oldFormula>Ամփոփաթերթ_2!$S:$T</oldFormula>
  </rdn>
  <rdn rId="0" localSheetId="4" customView="1" name="Z_E9DEBE91_277F_4A91_AA6F_5113657D321C_.wvu.Cols" hidden="1" oldHidden="1">
    <formula>հանրայինքննարկում!$S:$T</formula>
    <oldFormula>հանրայինքննարկում!$S:$T</oldFormula>
  </rdn>
  <rcv guid="{E9DEBE91-277F-4A91-AA6F-5113657D321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9" sId="1">
    <oc r="C9" t="inlineStr">
      <is>
        <t xml:space="preserve">Բարձր տեխնոլոգիական արդյունաբերության «Գաղափարից մինչև բիզնես» դրամաշնորհային ծրագրի նպատակն է Հայաստանում ձեռնարկատիրական էկոհամակարգի կայացումը, որն առանցքային և նշանակալի դեր ունի նորարարական համակարգի զարգացման գործընթացում։
Ծրագրով նախատեսվում է ֆինանսավորում և այլ ռեսուրսների տրամադրում սկսնակ տեխնոլոգիական ընկերություններին և գիտահետազոտական թիմերին՝ առևտրայնացնելու իրենց գաղափարները և նոր արժեք ստեղծելու տնտեսությունում։ Մասնավորապես, դրամաշնորհային մրցույթների միջոցով սկսնակ ընկերություններին տրամադրվում է ֆինանսավորում գաղափարի և աճի փուլերում՝ ապահովելու արտադրանքի զարգացումը և մուտքը դեպի շուկա:
</t>
      </is>
    </oc>
    <nc r="C9" t="inlineStr">
      <is>
        <t xml:space="preserve">Բարձր տեխնոլոգիական արդյունաբերության «Գաղափարից մինչև բիզնես» դրամաշնորհային ծրագրի նպատակն է Հայաստանում ձեռնարկատիրական էկոհամակարգի կայացումը, որն առանցքային և նշանակալի դեր ունի նորարարական համակարգի զարգացման գործընթացում։
Ծրագրով նախատեսվում է ֆինանսավորում և այլ ռեսուրսների տրամադրում սկսնակ տեխնոլոգիական ընկերություններին և գիտահետազոտական թիմերին՝ առևտրայնացնելու իրենց գաղափարները և նոր արժեք ստեղծելու տնտեսությունում։ Մասնավորապես, դրամաշնորհային մրցույթների միջոցով սկսնակ ընկերություններին տրամադրվում է ֆինանսավորում գաղափարի և աճի փուլերում՝ ապահովելու արտադրանքի զարգացումը և մուտքը դեպի շուկա: Առաջարկվում է «Գաղափարից մինչև բիզնես» միջոցառումը ընդգրկել 2024 թվականի պետական բյուջեի հավելվածի՝ բարձր տեխնոլոգիաներին վերաբերող համապատասխան ծախսային հոդվածներում՝ 500 մլն դրամի չափով:
</t>
      </is>
    </nc>
  </rcc>
  <rcc rId="1350" sId="1">
    <nc r="AI9">
      <v>500</v>
    </nc>
  </rcc>
  <rcc rId="1351" sId="1">
    <oc r="V6">
      <f>V7+V43</f>
    </oc>
    <nc r="V6">
      <f>SUM(V7:V76)</f>
    </nc>
  </rcc>
  <rcc rId="1352" sId="1">
    <oc r="W6">
      <f>W7+W43</f>
    </oc>
    <nc r="W6">
      <f>SUM(W7:W76)</f>
    </nc>
  </rcc>
  <rcc rId="1353" sId="1">
    <oc r="X6">
      <f>X7+X43</f>
    </oc>
    <nc r="X6">
      <f>SUM(X7:X76)</f>
    </nc>
  </rcc>
  <rcc rId="1354" sId="1">
    <oc r="Y6">
      <f>Y7+Y43</f>
    </oc>
    <nc r="Y6">
      <f>SUM(Y7:Y76)</f>
    </nc>
  </rcc>
  <rcc rId="1355" sId="1">
    <oc r="Z6">
      <f>Z7+Z43</f>
    </oc>
    <nc r="Z6">
      <f>SUM(Z7:Z76)</f>
    </nc>
  </rcc>
  <rcc rId="1356" sId="1">
    <oc r="AA6">
      <f>AA7+AA43</f>
    </oc>
    <nc r="AA6">
      <f>SUM(AA7:AA76)</f>
    </nc>
  </rcc>
  <rcc rId="1357" sId="1">
    <oc r="AB6">
      <f>AB7+AB43</f>
    </oc>
    <nc r="AB6">
      <f>SUM(AB7:AB76)</f>
    </nc>
  </rcc>
  <rcc rId="1358" sId="1">
    <oc r="AC6">
      <f>AC7+AC43</f>
    </oc>
    <nc r="AC6">
      <f>SUM(AC7:AC76)</f>
    </nc>
  </rcc>
  <rcc rId="1359" sId="1">
    <oc r="AD6">
      <f>AD7+AD43</f>
    </oc>
    <nc r="AD6">
      <f>SUM(AD7:AD76)</f>
    </nc>
  </rcc>
  <rcc rId="1360" sId="1">
    <oc r="AE6">
      <f>AE7+AE43</f>
    </oc>
    <nc r="AE6">
      <f>SUM(AE7:AE76)</f>
    </nc>
  </rcc>
  <rcc rId="1361" sId="1">
    <oc r="AF6">
      <f>AF7+AF43</f>
    </oc>
    <nc r="AF6">
      <f>SUM(AF7:AF76)</f>
    </nc>
  </rcc>
  <rcc rId="1362" sId="1">
    <oc r="AG6">
      <f>AG7+AG43</f>
    </oc>
    <nc r="AG6">
      <f>SUM(AG7:AG76)</f>
    </nc>
  </rcc>
  <rcc rId="1363" sId="1">
    <oc r="AH6">
      <f>AH7+AH43</f>
    </oc>
    <nc r="AH6">
      <f>SUM(AH7:AH76)</f>
    </nc>
  </rcc>
  <rcc rId="1364" sId="1">
    <oc r="AI6">
      <f>AI7+AI43</f>
    </oc>
    <nc r="AI6">
      <f>SUM(AI7:AI76)</f>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118309A-6BAF-4BD0-9EE0-8E7FF1B711D9}" action="delete"/>
  <rdn rId="0" localSheetId="2" customView="1" name="Z_E118309A_6BAF_4BD0_9EE0_8E7FF1B711D9_.wvu.PrintArea" hidden="1" oldHidden="1">
    <formula>Ամփոփաթերթ_1!$B$3:$U$7</formula>
    <oldFormula>Ամփոփաթերթ_1!$B$3:$U$7</oldFormula>
  </rdn>
  <rdn rId="0" localSheetId="2" customView="1" name="Z_E118309A_6BAF_4BD0_9EE0_8E7FF1B711D9_.wvu.PrintTitles" hidden="1" oldHidden="1">
    <formula>Ամփոփաթերթ_1!$4:$5</formula>
    <oldFormula>Ամփոփաթերթ_1!$4:$5</oldFormula>
  </rdn>
  <rdn rId="0" localSheetId="2" customView="1" name="Z_E118309A_6BAF_4BD0_9EE0_8E7FF1B711D9_.wvu.Cols" hidden="1" oldHidden="1">
    <formula>Ամփոփաթերթ_1!$S:$T</formula>
    <oldFormula>Ամփոփաթերթ_1!$S:$T</oldFormula>
  </rdn>
  <rdn rId="0" localSheetId="3" customView="1" name="Z_E118309A_6BAF_4BD0_9EE0_8E7FF1B711D9_.wvu.PrintArea" hidden="1" oldHidden="1">
    <formula>Ամփոփաթերթ_2!$B$3:$U$7</formula>
    <oldFormula>Ամփոփաթերթ_2!$B$3:$U$7</oldFormula>
  </rdn>
  <rdn rId="0" localSheetId="3" customView="1" name="Z_E118309A_6BAF_4BD0_9EE0_8E7FF1B711D9_.wvu.PrintTitles" hidden="1" oldHidden="1">
    <formula>Ամփոփաթերթ_2!$4:$5</formula>
    <oldFormula>Ամփոփաթերթ_2!$4:$5</oldFormula>
  </rdn>
  <rdn rId="0" localSheetId="3" customView="1" name="Z_E118309A_6BAF_4BD0_9EE0_8E7FF1B711D9_.wvu.Cols" hidden="1" oldHidden="1">
    <formula>Ամփոփաթերթ_2!$S:$T</formula>
    <oldFormula>Ամփոփաթերթ_2!$S:$T</oldFormula>
  </rdn>
  <rdn rId="0" localSheetId="4" customView="1" name="Z_E118309A_6BAF_4BD0_9EE0_8E7FF1B711D9_.wvu.Cols" hidden="1" oldHidden="1">
    <formula>հանրայինքննարկում!$S:$T</formula>
    <oldFormula>հանրայինքննարկում!$S:$T</oldFormula>
  </rdn>
  <rcv guid="{E118309A-6BAF-4BD0-9EE0-8E7FF1B711D9}"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8" start="0" length="0">
    <dxf>
      <font>
        <color rgb="FFFF0000"/>
        <name val="GHEA Grapalat"/>
        <scheme val="none"/>
      </font>
    </dxf>
  </rfmt>
  <rcc rId="1821" sId="1">
    <oc r="E8" t="inlineStr">
      <is>
        <t xml:space="preserve">Հաշվի առնելով 2021-2023թթ․ ժամանակահատվածում պլանավորված գումարների ցածր կատարողականները (2021թ․ 69․4%, 2022թ․ 75.6%, 2023թ․ 9 ամիս 76.8%), առաջարկը ենթակա է դիտարկման պահանջարկի վերլուծության տեսանկյունից, քանի որ վերը նշված միտումներից ակնհայտ է, որ առկա է պահանջարկի նվազում:  
Առաջարկն ընդունվելու պարագայում լրացուցիչ կպահանջվի 120 մլն դրամ:  </t>
      </is>
    </oc>
    <nc r="E8"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120,000.0 հազ. դրամով:</t>
      </is>
    </nc>
  </rcc>
  <rfmt sheetId="1" sqref="E10" start="0" length="0">
    <dxf>
      <font>
        <color rgb="FFFF0000"/>
        <name val="GHEA Grapalat"/>
        <scheme val="none"/>
      </font>
    </dxf>
  </rfmt>
  <rcc rId="1822" sId="1">
    <oc r="E10" t="inlineStr">
      <is>
        <t xml:space="preserve">2020-2021թթ նախատեսվել է համապատասխանաբար 1.38 մլրդ դրամ (փաստը 109.5 մլն դրամ) և (1.18 մլրդ դրամ, փաստը 0): 2022-2024թթ. գումարներ չեն նախատեսվել: 
2024-2026թթ ՄԺԾԾ փուլում հայտով պահանջված 100 մլն դրամը (մինչև 10 ձեոներեցի համար) չի ընդունվել՝ հաշվի առնելով, որ հայտով բացակայել է 2020թ. ՀՀ կառավարության ընդունված համապատասխան ծրագրի գծով կատարման ընթացքի, շարունակականության հիմնավորումները:
Պատգամավորի առաջարկ- «Հայկական վիրտուալ կամուրջ» բաղադրիչով (ինկուբացիոն և աքսելերացիոն կրթական ենթաբաղադրիչ) նախատեսել 250 մլն դրամ, սակայն առաջարկը ենթակա է դիտարկման 2024թ. բյուջեի նախագծով նախատեսված 11019 միջոցառման նոր՝ «Միջաջգային աքսելերացիոն ծրագրի իրականացում» բաղադրիչով միջազգային հեղինակավոր աքսելերացիոն կազմակերպության ներգրավման նպատակների և ակնկալիքների ներքո առաջարկվ առաջարկի նպատակահարմարության տեսանկյունից:
Առաջարկն ընդունվելու պարագայում լրացուցիչ կպահանջվի 250 մլն դրամ:  </t>
      </is>
    </oc>
    <nc r="E10"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200,000.0 հազ. դրամով:</t>
      </is>
    </nc>
  </rcc>
  <rcc rId="1823" sId="1">
    <oc r="E9" t="inlineStr">
      <is>
        <t xml:space="preserve">Հաշվի առնելով 2021-2023թթ․ ժամանակահատվածում պլանավորված գումարների միջոցառման ցածր կատարողականները (2021թ․ 56․2%, 2022թ․ 71.5%, 2023թ․ 9 ամիս 42.6%), առաջարկը ենթակա է դիտարկման պահանջարկի վերլուծության տեսանկյունից, քանի որ նշված միտումներից ակնհայտ է, որ առկա է պահանջարկի նվազում:  
Առաջարկն ընդունվելու պարագայում լրացուցիչ կպահանջվի 150 մլն դրամ:  </t>
      </is>
    </oc>
    <nc r="E9" t="inlineStr">
      <is>
        <t>Հաշվի առնելով 2021-2023թթ․ ժամանակահատվածում պլանավորված գումարների միջոցառման ցածր կատարողականները (2021թ․ 56․2%, 2022թ․ 71.5%, 2023թ․ 9 ամիս 42.6%), առաջարկը չի ընդունվել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nc>
  </rcc>
  <rcc rId="1824" sId="1" odxf="1" dxf="1">
    <nc r="F8"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120,000.0 հազ. դրամով:</t>
      </is>
    </nc>
    <odxf>
      <alignment horizontal="left" wrapText="0" readingOrder="0"/>
    </odxf>
    <ndxf>
      <alignment horizontal="general" wrapText="1" readingOrder="0"/>
    </ndxf>
  </rcc>
  <rcc rId="1825" sId="1" odxf="1" dxf="1">
    <nc r="F9" t="inlineStr">
      <is>
        <t>Հաշվի առնելով 2021-2023թթ․ ժամանակահատվածում պլանավորված գումարների միջոցառման ցածր կատարողականները (2021թ․ 56․2%, 2022թ․ 71.5%, 2023թ․ 9 ամիս 42.6%), առաջարկը չի ընդունվել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nc>
    <odxf>
      <font>
        <name val="GHEA Grapalat"/>
        <scheme val="none"/>
      </font>
      <alignment horizontal="justify" wrapText="0" readingOrder="0"/>
    </odxf>
    <ndxf>
      <font>
        <color rgb="FFFF0000"/>
        <name val="GHEA Grapalat"/>
        <scheme val="none"/>
      </font>
      <alignment horizontal="general" wrapText="1" readingOrder="0"/>
    </ndxf>
  </rcc>
  <rcv guid="{925157F8-AC30-4899-83AA-F1A67B2AACC9}" action="delete"/>
  <rdn rId="0" localSheetId="2" customView="1" name="Z_925157F8_AC30_4899_83AA_F1A67B2AACC9_.wvu.PrintArea" hidden="1" oldHidden="1">
    <formula>Ամփոփաթերթ_1!$B$3:$U$7</formula>
    <oldFormula>Ամփոփաթերթ_1!$B$3:$U$7</oldFormula>
  </rdn>
  <rdn rId="0" localSheetId="2" customView="1" name="Z_925157F8_AC30_4899_83AA_F1A67B2AACC9_.wvu.PrintTitles" hidden="1" oldHidden="1">
    <formula>Ամփոփաթերթ_1!$4:$5</formula>
    <oldFormula>Ամփոփաթերթ_1!$4:$5</oldFormula>
  </rdn>
  <rdn rId="0" localSheetId="2" customView="1" name="Z_925157F8_AC30_4899_83AA_F1A67B2AACC9_.wvu.Cols" hidden="1" oldHidden="1">
    <formula>Ամփոփաթերթ_1!$S:$T</formula>
    <oldFormula>Ամփոփաթերթ_1!$S:$T</oldFormula>
  </rdn>
  <rdn rId="0" localSheetId="3" customView="1" name="Z_925157F8_AC30_4899_83AA_F1A67B2AACC9_.wvu.PrintArea" hidden="1" oldHidden="1">
    <formula>Ամփոփաթերթ_2!$B$3:$U$7</formula>
    <oldFormula>Ամփոփաթերթ_2!$B$3:$U$7</oldFormula>
  </rdn>
  <rdn rId="0" localSheetId="3" customView="1" name="Z_925157F8_AC30_4899_83AA_F1A67B2AACC9_.wvu.PrintTitles" hidden="1" oldHidden="1">
    <formula>Ամփոփաթերթ_2!$4:$5</formula>
    <oldFormula>Ամփոփաթերթ_2!$4:$5</oldFormula>
  </rdn>
  <rdn rId="0" localSheetId="3" customView="1" name="Z_925157F8_AC30_4899_83AA_F1A67B2AACC9_.wvu.Cols" hidden="1" oldHidden="1">
    <formula>Ամփոփաթերթ_2!$S:$T</formula>
    <oldFormula>Ամփոփաթերթ_2!$S:$T</oldFormula>
  </rdn>
  <rdn rId="0" localSheetId="4" customView="1" name="Z_925157F8_AC30_4899_83AA_F1A67B2AACC9_.wvu.Cols" hidden="1" oldHidden="1">
    <formula>հանրայինքննարկում!$S:$T</formula>
    <oldFormula>հանրայինքննարկում!$S:$T</oldFormula>
  </rdn>
  <rcv guid="{925157F8-AC30-4899-83AA-F1A67B2AACC9}"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9:F9" start="0" length="2147483647">
    <dxf>
      <font>
        <color auto="1"/>
      </font>
    </dxf>
  </rfmt>
  <rcc rId="1833" sId="1" odxf="1" dxf="1">
    <nc r="F10"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200,000.0 հազ. դրամով:</t>
      </is>
    </nc>
    <odxf>
      <alignment horizontal="justify" wrapText="0" readingOrder="0"/>
    </odxf>
    <ndxf>
      <alignment horizontal="general" wrapText="1" readingOrder="0"/>
    </ndxf>
  </rcc>
  <rcc rId="1834" sId="1" odxf="1" dxf="1">
    <oc r="E11" t="inlineStr">
      <is>
        <t xml:space="preserve">Համաշխարհային բանկի «Առևտրի խթանման և որակի ենթակառուցվածքներ» վարկային ծրագրի շրջանակում (1043 ծրագրի 31004 միջոցառում) նախատեսված է Հայաստանի գերհամակարգչի տեղադրման աշխատանքներ, որի ավարտը նախատեսված է 2023թ․-ին  (հաշվետվության համաձայն գերհամակարգիչը մատակարարվել և պահեստավորվել է Ինժեներական Քաղաքում և տեղադրման աշխատանքները հետաձգվել են՝ մինչև ԻՔ-ում համապատասխան տարածքի շինարարական աշխատանքների ավարտը, ընթանում են IBM լիցենզիաների ձեռքբերման գործընթացները) առաջարկում ենք հարցին անդրադառնալ 2025-2027թթ․ ՄԺԾԾ գործընթացի շրջանակներում համապատասխան համադրումների, ՀՀ կառավարության կողմից ծրագրային հիմքի և վարկային ծրագրի շրջանակներում հարցի հնարավոր կարգավորումների դիտարկման համատեքստում:    
Առաջարկն ընդունվելու պարագայում լրացուցիչ կպահանջվի  3,433.4 մլն դրամ:  </t>
      </is>
    </oc>
    <nc r="E11" t="inlineStr">
      <is>
        <t>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odxf>
      <font>
        <color rgb="FFFF0000"/>
        <name val="GHEA Grapalat"/>
        <scheme val="none"/>
      </font>
      <alignment horizontal="general" wrapText="1" readingOrder="0"/>
    </odxf>
    <ndxf>
      <font>
        <color rgb="FFFF0000"/>
        <name val="GHEA Grapalat"/>
        <scheme val="none"/>
      </font>
      <alignment horizontal="justify" wrapText="0" readingOrder="0"/>
    </ndxf>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1">
    <oc r="E27" t="inlineStr">
      <is>
        <t xml:space="preserve">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oc>
    <nc r="E27" t="inlineStr">
      <is>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nc>
  </rcc>
  <rcc rId="1836" sId="1" odxf="1" dxf="1">
    <nc r="F27" t="inlineStr">
      <is>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nc>
    <odxf>
      <alignment horizontal="justify" vertical="top" wrapText="0" readingOrder="0"/>
    </odxf>
    <ndxf>
      <alignment horizontal="general" vertical="center" wrapText="1" readingOrder="0"/>
    </ndxf>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D7A243A-D573-4BDF-824D-485CBCD1F4C4}" action="delete"/>
  <rdn rId="0" localSheetId="2" customView="1" name="Z_7D7A243A_D573_4BDF_824D_485CBCD1F4C4_.wvu.PrintArea" hidden="1" oldHidden="1">
    <formula>Ամփոփաթերթ_1!$B$3:$U$7</formula>
    <oldFormula>Ամփոփաթերթ_1!$B$3:$U$7</oldFormula>
  </rdn>
  <rdn rId="0" localSheetId="2" customView="1" name="Z_7D7A243A_D573_4BDF_824D_485CBCD1F4C4_.wvu.PrintTitles" hidden="1" oldHidden="1">
    <formula>Ամփոփաթերթ_1!$4:$5</formula>
    <oldFormula>Ամփոփաթերթ_1!$4:$5</oldFormula>
  </rdn>
  <rdn rId="0" localSheetId="2" customView="1" name="Z_7D7A243A_D573_4BDF_824D_485CBCD1F4C4_.wvu.Cols" hidden="1" oldHidden="1">
    <formula>Ամփոփաթերթ_1!$S:$T</formula>
    <oldFormula>Ամփոփաթերթ_1!$S:$T</oldFormula>
  </rdn>
  <rdn rId="0" localSheetId="3" customView="1" name="Z_7D7A243A_D573_4BDF_824D_485CBCD1F4C4_.wvu.PrintArea" hidden="1" oldHidden="1">
    <formula>Ամփոփաթերթ_2!$B$3:$U$7</formula>
    <oldFormula>Ամփոփաթերթ_2!$B$3:$U$7</oldFormula>
  </rdn>
  <rdn rId="0" localSheetId="3" customView="1" name="Z_7D7A243A_D573_4BDF_824D_485CBCD1F4C4_.wvu.PrintTitles" hidden="1" oldHidden="1">
    <formula>Ամփոփաթերթ_2!$4:$5</formula>
    <oldFormula>Ամփոփաթերթ_2!$4:$5</oldFormula>
  </rdn>
  <rdn rId="0" localSheetId="3" customView="1" name="Z_7D7A243A_D573_4BDF_824D_485CBCD1F4C4_.wvu.Cols" hidden="1" oldHidden="1">
    <formula>Ամփոփաթերթ_2!$S:$T</formula>
    <oldFormula>Ամփոփաթերթ_2!$S:$T</oldFormula>
  </rdn>
  <rdn rId="0" localSheetId="4" customView="1" name="Z_7D7A243A_D573_4BDF_824D_485CBCD1F4C4_.wvu.Cols" hidden="1" oldHidden="1">
    <formula>հանրայինքննարկում!$S:$T</formula>
    <oldFormula>հանրայինքննարկում!$S:$T</oldFormula>
  </rdn>
  <rcv guid="{7D7A243A-D573-4BDF-824D-485CBCD1F4C4}"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1" sId="1">
    <nc r="F16" t="inlineStr">
      <is>
        <t>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2" sId="1" odxf="1" dxf="1">
    <nc r="F17">
      <f>+E17</f>
    </nc>
    <odxf>
      <alignment horizontal="justify" vertical="top" wrapText="0" readingOrder="0"/>
    </odxf>
    <ndxf>
      <alignment horizontal="general" vertical="center" wrapText="1" readingOrder="0"/>
    </ndxf>
  </rcc>
  <rcc rId="1853" sId="1" odxf="1" dxf="1">
    <nc r="F18">
      <f>+E18</f>
    </nc>
    <odxf>
      <alignment horizontal="justify" vertical="top" wrapText="0" readingOrder="0"/>
    </odxf>
    <ndxf>
      <alignment horizontal="general" vertical="center" wrapText="1" readingOrder="0"/>
    </ndxf>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1">
    <oc r="F16" t="inlineStr">
      <is>
        <t>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is>
    </oc>
    <nc r="F16" t="inlineStr">
      <is>
        <t>Չի ընդունվել: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is>
    </nc>
  </rcc>
  <rcc rId="1855" sId="1">
    <oc r="F18">
      <f>+E18</f>
    </oc>
    <nc r="F18">
      <f>+E18</f>
    </nc>
  </rcc>
  <rcc rId="1856" sId="1">
    <oc r="E17">
      <f>+D17</f>
    </oc>
    <nc r="E17">
      <f>+D17</f>
    </nc>
  </rcc>
  <rcc rId="1857" sId="1">
    <oc r="F17">
      <f>+E17</f>
    </oc>
    <nc r="F17" t="inlineStr">
      <is>
        <t>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8" sId="1">
    <oc r="F13" t="inlineStr">
      <is>
        <t>Առաջարկն 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is>
    </oc>
    <nc r="F13" t="inlineStr">
      <is>
        <t>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5" sId="1">
    <nc r="B10" t="inlineStr">
      <is>
        <t xml:space="preserve"> ՀՀ Ազգային Ժողովի պատգամավոր Հակոբ Արշակյան</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F11" t="inlineStr">
      <is>
        <t>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oc>
    <nc r="F11" t="inlineStr">
      <is>
        <t>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1">
    <oc r="F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oc>
    <nc r="F15" t="inlineStr">
      <is>
        <t>Ընդունվել է: Ըստ Երևանի քաղաքապետարանի կողմից ներկայացված ցանկի՝ 13.0 մլրդ գումարի լրացուցիչ հայտի մեջ մանկապարտեզների գծով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1">
    <nc r="F19" t="inlineStr">
      <is>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 2024թ․-ն միջոցառման շահառուների թիվը ըստ ԱՍՀՆ ներկայացված հայտի կանխատեսվել է 375 անձ: (6*60,000*375=135,000 հազ․դրամ), նշված հաշվարկը ունի իրավական հիմք: 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1" odxf="1" dxf="1">
    <nc r="F20" t="inlineStr">
      <is>
        <t xml:space="preserve">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ամսեկան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Անհրաժեշտ է հաշվի առնել նաև, որ 2023թ․ միջոցառման 9 ամսվա կատարողականը 42% է:
</t>
      </is>
    </nc>
    <odxf>
      <alignment wrapText="0" readingOrder="0"/>
    </odxf>
    <ndxf>
      <alignment wrapText="1" readingOrder="0"/>
    </ndxf>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1">
    <nc r="F21" t="inlineStr">
      <is>
        <t>Ընդունվել է ի գիտություն: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nc>
  </rcc>
  <rfmt sheetId="1" sqref="F23" start="0" length="0">
    <dxf>
      <font>
        <sz val="9"/>
        <name val="GHEA Grapalat"/>
        <scheme val="none"/>
      </font>
      <alignment horizontal="justify" vertical="top" readingOrder="0"/>
    </dxf>
  </rfmt>
  <rcc rId="1864" sId="1">
    <oc r="F23" t="inlineStr">
      <is>
        <t xml:space="preserve">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դրամի չափով կրթաթոշակ, որը կարող է օգտագործվել նաև ուսումնական նպատակներով, այդ թվում՝ ժեստերի լեզվի թարգմանչի վարձատրության համար:
</t>
      </is>
    </oc>
    <nc r="F23" t="inlineStr">
      <is>
        <t xml:space="preserve">Չի ընդունվել: 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Ներկայումս ՀՀ Ազգային ժողովի քննարկմանն է ներկայացվել  «Մասնագիտական կրթության և ուսուցման մասին»,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իրավական բարեփոխումներին զուգահեռ: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հարկ է նշել,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դրամի չափով կրթաթոշակ, որը կարող է օգտագործվել նաև ուսումնական նպատակներով, այդ թվում՝ ժեստերի լեզվի թարգմանչի վարձատրության համար:
</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1">
    <oc r="F24" t="inlineStr">
      <is>
        <t>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oc>
    <nc r="F24" t="inlineStr">
      <is>
        <t>Ընդունվել է: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nc>
  </rcc>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6" sId="1">
    <oc r="F25" t="inlineStr">
      <is>
        <t>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oc>
    <nc r="F25" t="inlineStr">
      <is>
        <t>Պարզաբանվել է: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7" sId="1">
    <oc r="F24" t="inlineStr">
      <is>
        <t>Ընդունվել է: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oc>
    <nc r="F24" t="inlineStr">
      <is>
        <t>Պարզաբանվել է: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8" sId="1">
    <oc r="F26" t="inlineStr">
      <is>
        <t>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is>
    </oc>
    <nc r="F26" t="inlineStr">
      <is>
        <t>Ընդունվել է ի գիտություն: 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9" sId="1">
    <oc r="E9" t="inlineStr">
      <is>
        <t>Հաշվի առնելով 2021-2023թթ․ ժամանակահատվածում պլանավորված գումարների միջոցառման ցածր կատարողականները (2021թ․ 56․2%, 2022թ․ 71.5%, 2023թ․ 9 ամիս 42.6%), առաջարկը չի ընդունվել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oc>
    <nc r="E9" t="inlineStr">
      <is>
        <t>Հաշվի առնելով 2021-2023թթ․ ժամանակահատվածում միջոցառման գծով պլանավորված գումարների  ցածր կատարողականները (2021թ․ 56․2%, 2022թ․ 71.5%, 2023թ․ 9 ամիս 42.6%), առաջարկվում է հարցը քննարկել հետագա տարիների բյուջետային գործընթացների շրջանակներում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nc>
  </rcc>
  <rcc rId="1870" sId="1">
    <oc r="F9" t="inlineStr">
      <is>
        <t>Հաշվի առնելով 2021-2023թթ․ ժամանակահատվածում պլանավորված գումարների միջոցառման ցածր կատարողականները (2021թ․ 56․2%, 2022թ․ 71.5%, 2023թ․ 9 ամիս 42.6%), առաջարկը չի ընդունվել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oc>
    <nc r="F9" t="inlineStr">
      <is>
        <t>Հաշվի առնելով 2021-2023թթ․ ժամանակահատվածում միջոցառման գծով պլանավորված գումարների  ցածր կատարողականները (2021թ․ 56․2%, 2022թ․ 71.5%, 2023թ․ 9 ամիս 42.6%), առաջարկվում է հարցը քննարկել հետագա տարիների բյուջետային գործընթացների շրջանակներում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nc>
  </rcc>
  <rcc rId="1871" sId="1">
    <oc r="E11" t="inlineStr">
      <is>
        <t>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oc>
    <nc r="E11" t="inlineStr">
      <is>
        <t>Առաջարկն 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rcc>
  <rcc rId="1872" sId="1">
    <oc r="F11" t="inlineStr">
      <is>
        <t>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oc>
    <nc r="F11" t="inlineStr">
      <is>
        <t>Առաջարկն 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rcc>
  <rcv guid="{822A0D8E-F4B2-44EC-8DD2-390DFF7557E5}" action="delete"/>
  <rdn rId="0" localSheetId="2" customView="1" name="Z_822A0D8E_F4B2_44EC_8DD2_390DFF7557E5_.wvu.PrintArea" hidden="1" oldHidden="1">
    <formula>Ամփոփաթերթ_1!$B$3:$U$7</formula>
    <oldFormula>Ամփոփաթերթ_1!$B$3:$U$7</oldFormula>
  </rdn>
  <rdn rId="0" localSheetId="2" customView="1" name="Z_822A0D8E_F4B2_44EC_8DD2_390DFF7557E5_.wvu.PrintTitles" hidden="1" oldHidden="1">
    <formula>Ամփոփաթերթ_1!$4:$5</formula>
    <oldFormula>Ամփոփաթերթ_1!$4:$5</oldFormula>
  </rdn>
  <rdn rId="0" localSheetId="2" customView="1" name="Z_822A0D8E_F4B2_44EC_8DD2_390DFF7557E5_.wvu.Cols" hidden="1" oldHidden="1">
    <formula>Ամփոփաթերթ_1!$S:$T</formula>
    <oldFormula>Ամփոփաթերթ_1!$S:$T</oldFormula>
  </rdn>
  <rdn rId="0" localSheetId="3" customView="1" name="Z_822A0D8E_F4B2_44EC_8DD2_390DFF7557E5_.wvu.PrintArea" hidden="1" oldHidden="1">
    <formula>Ամփոփաթերթ_2!$B$3:$U$7</formula>
    <oldFormula>Ամփոփաթերթ_2!$B$3:$U$7</oldFormula>
  </rdn>
  <rdn rId="0" localSheetId="3" customView="1" name="Z_822A0D8E_F4B2_44EC_8DD2_390DFF7557E5_.wvu.PrintTitles" hidden="1" oldHidden="1">
    <formula>Ամփոփաթերթ_2!$4:$5</formula>
    <oldFormula>Ամփոփաթերթ_2!$4:$5</oldFormula>
  </rdn>
  <rdn rId="0" localSheetId="3" customView="1" name="Z_822A0D8E_F4B2_44EC_8DD2_390DFF7557E5_.wvu.Cols" hidden="1" oldHidden="1">
    <formula>Ամփոփաթերթ_2!$S:$T</formula>
    <oldFormula>Ամփոփաթերթ_2!$S:$T</oldFormula>
  </rdn>
  <rdn rId="0" localSheetId="4" customView="1" name="Z_822A0D8E_F4B2_44EC_8DD2_390DFF7557E5_.wvu.Cols" hidden="1" oldHidden="1">
    <formula>հանրայինքննարկում!$S:$T</formula>
    <oldFormula>հանրայինքննարկում!$S:$T</oldFormula>
  </rdn>
  <rcv guid="{822A0D8E-F4B2-44EC-8DD2-390DFF7557E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 sId="1">
    <nc r="C10" t="inlineStr">
      <is>
        <t xml:space="preserve">Բարձր տեխնոլոգիական արդյունաբերության նախարարության  «Հայկական վիրտուալ կամուրջ» ծրագիրը նպատակ է հետապնդել Հայաստանի տեխնոլոլոգիական համայնքը աշխարհին կապող, կամրջող հարթակ, որը միևնույն ժամանակ հիմք կհանդիսանա հայկական սփյուռքի տեխնոլոգիական համայնքի հետ միասնական փոխգործակցության համար:
Միջոցառման նպատակն է ներկայացնել «Հայկական վիրտուալ կամուրջ» ծրագրի կարևորությունը՝ Հայաստանը կապելու աշխարհի առաջատար տեխնոլոգիական կենտրոնների հետ՝ օգտագործելով հայկական գիտական միտքը, տաղանդը և Սփյուռքի ներուժը:
Կարևորում եմ այս ծրագրի շարունակական բնույթը՝ պետական բյուջեի ֆինանսավորման միջոցով, քանի որ «Հայկական վիրտուալ կամուրջը» ԲՏԱ  նախարարության անկյունաքարային ծրագրերից մեկն  է՝ Հայաստանը որպես բարձր տեխնոլոգիական երկիր ներկայացնելու, հայկական բարձր տեխնոլոգիական համայնքը զարգացնելու և նախարարության ծրագրերն ու տեսլականը իրագործելու առումով:
Առաջարկում եմ Հայաստանի Հանրապետության 2024 թվականի պետական բյուջեի ծախսային հոդվածները նկարագրող համապատասխան հավելվածում ընդգրկել նաև վերոնշյալ միջոցառումը՝ հատկացնելով  250,000,000 (երկու հարյուր հիսուն միլիոն) դրամ։ Հաշվարկն իրականացված է 20 կազմակերպության ներկայացուցչի ուսուցման համար՝ յուրաքանչյուրին 12․500․000 (տասներկու միլիոն հինգ հարյուր հազար) դրամի չափով՝ ներառված ուսման վճար, օրապահիկ և գիշերավարձ:
Հիշյալ 250 միլիոն դրամը համարում եմ ոչ թե ընթացիկ ծախս, այլ կապիտալացվող ներդրում և գտնում եմ, որ ռազմավարական հռչակված բարձր տեխնոլոգիական ոլորտում հիմնավոր ներդրումները ավելի քան կարևոր են, որոնք հիշյալ ոլորտում կարող են ապահովել նորանոր արդյունքներ և թռիչքային աճ:
</t>
      </is>
    </nc>
  </rcc>
  <rcc rId="1367" sId="1" numFmtId="34">
    <nc r="AI10">
      <v>250</v>
    </nc>
  </rcc>
  <rcv guid="{C1847EEF-C39D-4224-A16F-6098F8B4214B}" action="delete"/>
  <rdn rId="0" localSheetId="1" customView="1" name="Z_C1847EEF_C39D_4224_A16F_6098F8B4214B_.wvu.Cols" hidden="1" oldHidden="1">
    <formula>Ամփոփ!$G:$S,Ամփոփ!$AG:$AH</formula>
    <oldFormula>Ամփոփ!$G:$S,Ամփոփ!$AG:$AH</oldFormula>
  </rdn>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1">
    <nc r="F14" t="inlineStr">
      <is>
        <t>Ընդունվել է: Ուղերձ-բացատրագրի 5.Աղյուսակ N 7.Ծախսերի համեմատական աղյուսակում ավելացվել են համապատասխան ցուցանիշները:</t>
      </is>
    </nc>
  </rcc>
  <rfmt sheetId="1" sqref="F16" start="0" length="2147483647">
    <dxf>
      <font>
        <color rgb="FFFF0000"/>
      </font>
    </dxf>
  </rfmt>
  <rcc rId="1881" sId="1">
    <oc r="F17" t="inlineStr">
      <is>
        <t>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t>
      </is>
    </oc>
    <nc r="F17" t="inlineStr">
      <is>
        <t>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t>
      </is>
    </nc>
  </rcc>
  <rcc rId="1882" sId="1">
    <oc r="F16" t="inlineStr">
      <is>
        <t>Չի ընդունվել: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is>
    </oc>
    <nc r="F16" t="inlineStr">
      <is>
        <r>
          <t xml:space="preserve">Չի ընդունվել: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t>
        </r>
        <r>
          <rPr>
            <sz val="10"/>
            <rFont val="GHEA Grapalat"/>
            <family val="3"/>
          </rPr>
          <t>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r>
      </is>
    </nc>
  </rcc>
  <rcc rId="1883" sId="1">
    <oc r="F19" t="inlineStr">
      <is>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 2024թ․-ն միջոցառման շահառուների թիվը ըստ ԱՍՀՆ ներկայացված հայտի կանխատեսվել է 375 անձ: (6*60,000*375=135,000 հազ․դրամ), նշված հաշվարկը ունի իրավական հիմք: 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is>
    </oc>
    <nc r="F19" t="inlineStr">
      <is>
        <r>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t>
        </r>
        <r>
          <rPr>
            <sz val="10"/>
            <color rgb="FFFF0000"/>
            <rFont val="GHEA Grapalat"/>
            <family val="3"/>
          </rPr>
          <t xml:space="preserve"> 2024թ․-ն միջոցառման շահառուների թիվը ըստ ԱՍՀՆ ներկայացված հայտի կանխատեսվել է 375 անձ: (6*60,000*375=135,000 հազ․դրամ), նշված հաշվարկը ունի իրավական հիմք: </t>
        </r>
        <r>
          <rPr>
            <sz val="10"/>
            <rFont val="GHEA Grapalat"/>
            <family val="3"/>
          </rPr>
          <t>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r>
      </is>
    </nc>
  </rcc>
  <rcc rId="1884" sId="1">
    <oc r="F20" t="inlineStr">
      <is>
        <t xml:space="preserve">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ամսեկան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Անհրաժեշտ է հաշվի առնել նաև, որ 2023թ․ միջոցառման 9 ամսվա կատարողականը 42% է:
</t>
      </is>
    </oc>
    <nc r="F20" t="inlineStr">
      <is>
        <r>
          <t xml:space="preserve">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ամսական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t>
        </r>
        <r>
          <rPr>
            <sz val="10"/>
            <color rgb="FFFF0000"/>
            <rFont val="GHEA Grapalat"/>
            <family val="3"/>
          </rPr>
          <t>Անհրաժեշտ է հաշվի առնել նաև, որ 2023թ․ միջոցառման 9 ամսվա կատարողականը 42% է:</t>
        </r>
        <r>
          <rPr>
            <sz val="10"/>
            <rFont val="GHEA Grapalat"/>
            <family val="3"/>
          </rPr>
          <t xml:space="preserve">
</t>
        </r>
      </is>
    </nc>
  </rcc>
  <rfmt sheetId="1" sqref="F21" start="0" length="2147483647">
    <dxf>
      <font>
        <color rgb="FFFF0000"/>
      </font>
    </dxf>
  </rfmt>
  <rcc rId="1885" sId="1">
    <oc r="F24" t="inlineStr">
      <is>
        <t>Պարզաբանվել է: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oc>
    <nc r="F24" t="inlineStr">
      <is>
        <t>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is>
    </nc>
  </rcc>
  <rcc rId="1886" sId="1">
    <oc r="F25" t="inlineStr">
      <is>
        <t>Պարզաբանվել է: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oc>
    <nc r="F25" t="inlineStr">
      <is>
        <t>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nc>
  </rcc>
  <rcv guid="{01CB58A5-26D0-46BD-B29D-821AF0761C0F}" action="delete"/>
  <rdn rId="0" localSheetId="1" customView="1" name="Z_01CB58A5_26D0_46BD_B29D_821AF0761C0F_.wvu.Cols" hidden="1" oldHidden="1">
    <formula>Ամփոփ!$D:$E</formula>
  </rdn>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CB58A5-26D0-46BD-B29D-821AF0761C0F}" action="delete"/>
  <rdn rId="0" localSheetId="1" customView="1" name="Z_01CB58A5_26D0_46BD_B29D_821AF0761C0F_.wvu.Cols" hidden="1" oldHidden="1">
    <formula>Ամփոփ!$D:$E</formula>
    <oldFormula>Ամփոփ!$D:$E</oldFormula>
  </rdn>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oc r="F19" t="inlineStr">
      <is>
        <r>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t>
        </r>
        <r>
          <rPr>
            <sz val="10"/>
            <color rgb="FFFF0000"/>
            <rFont val="GHEA Grapalat"/>
            <family val="3"/>
          </rPr>
          <t xml:space="preserve"> 2024թ․-ն միջոցառման շահառուների թիվը ըստ ԱՍՀՆ ներկայացված հայտի կանխատեսվել է 375 անձ: (6*60,000*375=135,000 հազ․դրամ), նշված հաշվարկը ունի իրավական հիմք: </t>
        </r>
        <r>
          <rPr>
            <sz val="10"/>
            <rFont val="GHEA Grapalat"/>
            <family val="3"/>
          </rPr>
          <t>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r>
      </is>
    </oc>
    <nc r="F19" t="inlineStr">
      <is>
        <r>
          <t>Չի ընդունվել: 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t>
        </r>
        <r>
          <rPr>
            <sz val="10"/>
            <color rgb="FFFF0000"/>
            <rFont val="GHEA Grapalat"/>
            <family val="3"/>
          </rPr>
          <t xml:space="preserve"> </t>
        </r>
        <r>
          <rPr>
            <sz val="10"/>
            <rFont val="GHEA Grapalat"/>
            <family val="3"/>
          </rPr>
          <t>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անհրաժեշտ է առաջնորդվել մեկ միասնական սկզբունքով և բոլոր միջոցառումների համար սահմանել նույն մոտեցումը:</t>
        </r>
      </is>
    </nc>
  </rcc>
  <rcv guid="{7D7A243A-D573-4BDF-824D-485CBCD1F4C4}" action="delete"/>
  <rdn rId="0" localSheetId="2" customView="1" name="Z_7D7A243A_D573_4BDF_824D_485CBCD1F4C4_.wvu.PrintArea" hidden="1" oldHidden="1">
    <formula>Ամփոփաթերթ_1!$B$3:$U$7</formula>
    <oldFormula>Ամփոփաթերթ_1!$B$3:$U$7</oldFormula>
  </rdn>
  <rdn rId="0" localSheetId="2" customView="1" name="Z_7D7A243A_D573_4BDF_824D_485CBCD1F4C4_.wvu.PrintTitles" hidden="1" oldHidden="1">
    <formula>Ամփոփաթերթ_1!$4:$5</formula>
    <oldFormula>Ամփոփաթերթ_1!$4:$5</oldFormula>
  </rdn>
  <rdn rId="0" localSheetId="2" customView="1" name="Z_7D7A243A_D573_4BDF_824D_485CBCD1F4C4_.wvu.Cols" hidden="1" oldHidden="1">
    <formula>Ամփոփաթերթ_1!$S:$T</formula>
    <oldFormula>Ամփոփաթերթ_1!$S:$T</oldFormula>
  </rdn>
  <rdn rId="0" localSheetId="3" customView="1" name="Z_7D7A243A_D573_4BDF_824D_485CBCD1F4C4_.wvu.PrintArea" hidden="1" oldHidden="1">
    <formula>Ամփոփաթերթ_2!$B$3:$U$7</formula>
    <oldFormula>Ամփոփաթերթ_2!$B$3:$U$7</oldFormula>
  </rdn>
  <rdn rId="0" localSheetId="3" customView="1" name="Z_7D7A243A_D573_4BDF_824D_485CBCD1F4C4_.wvu.PrintTitles" hidden="1" oldHidden="1">
    <formula>Ամփոփաթերթ_2!$4:$5</formula>
    <oldFormula>Ամփոփաթերթ_2!$4:$5</oldFormula>
  </rdn>
  <rdn rId="0" localSheetId="3" customView="1" name="Z_7D7A243A_D573_4BDF_824D_485CBCD1F4C4_.wvu.Cols" hidden="1" oldHidden="1">
    <formula>Ամփոփաթերթ_2!$S:$T</formula>
    <oldFormula>Ամփոփաթերթ_2!$S:$T</oldFormula>
  </rdn>
  <rdn rId="0" localSheetId="4" customView="1" name="Z_7D7A243A_D573_4BDF_824D_485CBCD1F4C4_.wvu.Cols" hidden="1" oldHidden="1">
    <formula>հանրայինքննարկում!$S:$T</formula>
    <oldFormula>հանրայինքննարկում!$S:$T</oldFormula>
  </rdn>
  <rcv guid="{7D7A243A-D573-4BDF-824D-485CBCD1F4C4}"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F20" t="inlineStr">
      <is>
        <r>
          <t xml:space="preserve">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ամսական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t>
        </r>
        <r>
          <rPr>
            <sz val="10"/>
            <color rgb="FFFF0000"/>
            <rFont val="GHEA Grapalat"/>
            <family val="3"/>
          </rPr>
          <t>Անհրաժեշտ է հաշվի առնել նաև, որ 2023թ․ միջոցառման 9 ամսվա կատարողականը 42% է:</t>
        </r>
        <r>
          <rPr>
            <sz val="10"/>
            <rFont val="GHEA Grapalat"/>
            <family val="3"/>
          </rPr>
          <t xml:space="preserve">
</t>
        </r>
      </is>
    </oc>
    <nc r="F20" t="inlineStr">
      <is>
        <t>Չի ընդունվել: 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ամսական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t>
      </is>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1">
    <oc r="F21" t="inlineStr">
      <is>
        <t>Ընդունվել է ի գիտություն: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oc>
    <nc r="F21" t="inlineStr">
      <is>
        <t>Ընդունվել է ի գիտություն: Ներկայումս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dxf="1" dxf="1">
    <oc r="F21" t="inlineStr">
      <is>
        <t>Ընդունվել է ի գիտություն: Ներկայումս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oc>
    <nc r="F21" t="inlineStr">
      <is>
        <t xml:space="preserve">Ընդունվել է ի գիտություն: Ներկայումս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2024 թ․ բյուջետային գործընթացում ԱՍՀՆ կողմից «Ընտանիքում բռնության ենթարկված անձանց ապաստարանի» ծառայություններ միջոցառման իրականացման համար առաջարկվել է 37,225.0 հազ. դրամ, սակայն նշված ծախսերը և դրանց գնագոյացման սկզբունքների որ բավարար հիմնավորվածությամբ պայմանավորված առաջարկը չի ընդուվել: 2024թ. ընթացքում՝ նշված միջոցառման շրջանակներում խնդիրների առաջացման դեպքում կքննարկվի լրացուցիչ միջոցների հատկացման հարցը:  </t>
      </is>
    </nc>
    <ndxf>
      <font>
        <color rgb="FFFF0000"/>
        <name val="GHEA Grapalat"/>
        <scheme val="none"/>
      </font>
      <alignment wrapText="1" readingOrder="0"/>
    </ndxf>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4" sId="1" odxf="1" dxf="1">
    <oc r="F16" t="inlineStr">
      <is>
        <r>
          <t xml:space="preserve">Չի ընդունվել: 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առաջարկվող միջոցառման գծով ֆինանսական գնահատականների բացակայության, մատուցվող ծառայությունների գծով գործառույթների անորոշության, պահանջվող հաստիքների և դրանց գծով աշխատավարձերի չափերի վերաբերյալ տեղեկատվության բացակայության, ինչպես նաև չափաքանակների գերազանցման հանգամանքով: </t>
        </r>
        <r>
          <rPr>
            <sz val="10"/>
            <rFont val="GHEA Grapalat"/>
            <family val="3"/>
          </rPr>
          <t>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r>
      </is>
    </oc>
    <nc r="F16" t="inlineStr">
      <is>
        <r>
          <t xml:space="preserve">Չի ընդունվել: «Անկախ կյանքի ծառայությունները» նոր նախաձեռնության գծով բյուջետային միջոցներ չեն հատկացվել՝ հաշվի առնելով առաջարկվող միջոցառման գծով ֆինանսական գնահատականների բացակայությունը, մատուցվող ծառայությունների գծով գործառույթների անորոշությունը, պահանջվող հաստիքների և դրանց գծով աշխատավարձերի չափերի վերաբերյալ տեղեկատվության բացակայությունը: </t>
        </r>
        <r>
          <rPr>
            <sz val="10"/>
            <rFont val="GHEA Grapalat"/>
            <family val="3"/>
          </rPr>
          <t>Առկա իրողություններով և նոր մարտահրավերներով պայմանավորված՝ պետական բյոջեից լրացուցիչ ծախսերի իրականացման հանգամանքից ելնելով հարցին հնարավոր է անդրադառնալ առաջարկվող միջոցառման համար հստակ գնահատականների և բարենպաստ հարկաբյուջետային հնարավորությունների համատեքստում:</t>
        </r>
      </is>
    </nc>
    <ndxf>
      <font>
        <color rgb="FFFF0000"/>
        <name val="GHEA Grapalat"/>
        <scheme val="none"/>
      </font>
      <alignment horizontal="general" vertical="center" wrapText="1" readingOrder="0"/>
    </ndxf>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F7" t="inlineStr">
      <is>
        <t>Գումարը ներառվել է 2024թ բյուջեի առաջնահերթություններում։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t>
      </is>
    </oc>
    <nc r="F7" t="inlineStr">
      <is>
        <t>Գումարը ներառվել է 2024թ բյուջեի օրենքի նախագծի առաջնահերթությունների հավելվածում։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t>
      </is>
    </nc>
  </rcc>
  <rcc rId="1916" sId="1">
    <oc r="F9" t="inlineStr">
      <is>
        <t>Հաշվի առնելով 2021-2023թթ․ ժամանակահատվածում միջոցառման գծով պլանավորված գումարների  ցածր կատարողականները (2021թ․ 56․2%, 2022թ․ 71.5%, 2023թ․ 9 ամիս 42.6%), առաջարկվում է հարցը քննարկել հետագա տարիների բյուջետային գործընթացների շրջանակներում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oc>
    <nc r="F9" t="inlineStr">
      <is>
        <t>Առաջարկը չի ընդունվել, քանի որ հստակեցված չէ շահառուների քանակի ավելացման հնարավորությունները, ուստի առաջարկում ենք հարցը քննարկել հետագա տարիների բյուջետային գործընթացների շրջանակներում:</t>
      </is>
    </nc>
  </rcc>
  <rcc rId="1917" sId="1">
    <oc r="F27" t="inlineStr">
      <is>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oc>
    <nc r="F27" t="inlineStr">
      <is>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nc>
  </rcc>
  <rcv guid="{01CB58A5-26D0-46BD-B29D-821AF0761C0F}" action="delete"/>
  <rdn rId="0" localSheetId="1" customView="1" name="Z_01CB58A5_26D0_46BD_B29D_821AF0761C0F_.wvu.Cols" hidden="1" oldHidden="1">
    <formula>Ամփոփ!$D:$E</formula>
    <oldFormula>Ամփոփ!$D:$E</oldFormula>
  </rdn>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6" sId="1">
    <oc r="F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Միաժանակ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t>
      </is>
    </oc>
    <nc r="F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 և 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Միաժանակ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t>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CB58A5-26D0-46BD-B29D-821AF0761C0F}" action="delete"/>
  <rdn rId="0" localSheetId="1" customView="1" name="Z_01CB58A5_26D0_46BD_B29D_821AF0761C0F_.wvu.Cols" hidden="1" oldHidden="1">
    <formula>Ամփոփ!$D:$E</formula>
    <oldFormula>Ամփոփ!$D:$E</oldFormula>
  </rdn>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
    <nc r="B11" t="inlineStr">
      <is>
        <t xml:space="preserve"> ՀՀ Ազգային Ժողովի պատգամավոր Հակոբ Արշակյան</t>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umFmtId="34">
    <oc r="H6">
      <f>I6+J6+K6+L6+M6+N6+O6+P6+Q6+R6+S6+V6</f>
    </oc>
    <nc r="H6">
      <v>53107.943540000007</v>
    </nc>
  </rcc>
  <rcc rId="1936" sId="1" numFmtId="34">
    <oc r="I6">
      <f>SUM(I7:I34)</f>
    </oc>
    <nc r="I6">
      <v>0</v>
    </nc>
  </rcc>
  <rcc rId="1937" sId="1" numFmtId="34">
    <oc r="J6">
      <f>SUM(J7:J34)</f>
    </oc>
    <nc r="J6">
      <v>13000</v>
    </nc>
  </rcc>
  <rcc rId="1938" sId="1" numFmtId="34">
    <oc r="K6">
      <f>SUM(K7:K34)</f>
    </oc>
    <nc r="K6">
      <v>20.478000000000002</v>
    </nc>
  </rcc>
  <rcc rId="1939" sId="1" numFmtId="34">
    <oc r="L6">
      <f>SUM(L7:L34)</f>
    </oc>
    <nc r="L6">
      <v>36000</v>
    </nc>
  </rcc>
  <rcc rId="1940" sId="1" numFmtId="34">
    <oc r="M6">
      <f>SUM(M7:M34)</f>
    </oc>
    <nc r="M6">
      <v>0</v>
    </nc>
  </rcc>
  <rcc rId="1941" sId="1" numFmtId="34">
    <oc r="N6">
      <f>SUM(N7:N34)</f>
    </oc>
    <nc r="N6">
      <v>134.06554</v>
    </nc>
  </rcc>
  <rcc rId="1942" sId="1" numFmtId="34">
    <oc r="O6">
      <f>SUM(O7:O34)</f>
    </oc>
    <nc r="O6">
      <v>0</v>
    </nc>
  </rcc>
  <rcc rId="1943" sId="1" numFmtId="34">
    <oc r="P6">
      <f>SUM(P7:P34)</f>
    </oc>
    <nc r="P6">
      <v>0</v>
    </nc>
  </rcc>
  <rcc rId="1944" sId="1" numFmtId="34">
    <oc r="Q6">
      <f>SUM(Q7:Q34)</f>
    </oc>
    <nc r="Q6">
      <v>0</v>
    </nc>
  </rcc>
  <rcc rId="1945" sId="1" numFmtId="34">
    <oc r="R6">
      <f>SUM(R7:R34)</f>
    </oc>
    <nc r="R6">
      <v>0</v>
    </nc>
  </rcc>
  <rcc rId="1946" sId="1" numFmtId="34">
    <oc r="S6">
      <f>SUM(S7:S34)</f>
    </oc>
    <nc r="S6">
      <v>0</v>
    </nc>
  </rcc>
  <rcc rId="1947" sId="1" numFmtId="34">
    <oc r="T6">
      <f>SUM(T7:T34)</f>
    </oc>
    <nc r="T6">
      <v>0</v>
    </nc>
  </rcc>
  <rcc rId="1948" sId="1" numFmtId="34">
    <oc r="U6">
      <f>SUM(U7:U34)</f>
    </oc>
    <nc r="U6">
      <v>0</v>
    </nc>
  </rcc>
  <rcc rId="1949" sId="1" numFmtId="34">
    <oc r="V6">
      <f>SUM(V7:V34)</f>
    </oc>
    <nc r="V6">
      <v>3953.4</v>
    </nc>
  </rcc>
  <rcc rId="1950" sId="1" numFmtId="34">
    <oc r="H7">
      <f>SUM(I7:S7)</f>
    </oc>
    <nc r="H7">
      <v>134.06554</v>
    </nc>
  </rcc>
  <rcc rId="1951" sId="1" numFmtId="34">
    <oc r="N7">
      <f>134065540/1000000</f>
    </oc>
    <nc r="N7">
      <v>134.06554</v>
    </nc>
  </rcc>
  <rcc rId="1952" sId="1" numFmtId="34">
    <oc r="H8">
      <f>SUM(I8:S8)</f>
    </oc>
    <nc r="H8">
      <v>0</v>
    </nc>
  </rcc>
  <rcc rId="1953" sId="1" numFmtId="34">
    <oc r="H9">
      <f>SUM(I9:V9)</f>
    </oc>
    <nc r="H9">
      <v>150</v>
    </nc>
  </rcc>
  <rcc rId="1954" sId="1" numFmtId="34">
    <oc r="H10">
      <f>SUM(I10:V10)</f>
    </oc>
    <nc r="H10">
      <v>250</v>
    </nc>
  </rcc>
  <rcc rId="1955" sId="1" numFmtId="34">
    <oc r="H11">
      <f>SUM(I11:V11)</f>
    </oc>
    <nc r="H11">
      <v>3433.4</v>
    </nc>
  </rcc>
  <rcc rId="1956" sId="1" numFmtId="34">
    <oc r="H12">
      <f>SUM(I12:V12)</f>
    </oc>
    <nc r="H12">
      <v>0</v>
    </nc>
  </rcc>
  <rcc rId="1957" sId="1" numFmtId="34">
    <oc r="H13">
      <f>SUM(I13:V13)</f>
    </oc>
    <nc r="H13">
      <v>20.478000000000002</v>
    </nc>
  </rcc>
  <rcc rId="1958" sId="1" numFmtId="34">
    <oc r="K13">
      <f>20478000/1000000</f>
    </oc>
    <nc r="K13">
      <v>20.478000000000002</v>
    </nc>
  </rcc>
  <rcc rId="1959" sId="1" numFmtId="34">
    <oc r="H14">
      <f>SUM(I14:V14)</f>
    </oc>
    <nc r="H14">
      <v>0</v>
    </nc>
  </rcc>
  <rcc rId="1960" sId="1" numFmtId="34">
    <oc r="H15">
      <f>SUM(I15:V15)</f>
    </oc>
    <nc r="H15">
      <v>13000</v>
    </nc>
  </rcc>
  <rcc rId="1961" sId="1" numFmtId="34">
    <oc r="H16">
      <f>SUM(I16:V16)</f>
    </oc>
    <nc r="H16">
      <v>0</v>
    </nc>
  </rcc>
  <rcc rId="1962" sId="1">
    <oc r="E17">
      <f>+D17</f>
    </oc>
    <nc r="E17" t="inlineStr">
      <is>
        <t xml:space="preserve">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
</t>
      </is>
    </nc>
  </rcc>
  <rcc rId="1963" sId="1" numFmtId="34">
    <oc r="H17">
      <f>SUM(I17:V17)</f>
    </oc>
    <nc r="H17">
      <v>0</v>
    </nc>
  </rcc>
  <rcc rId="1964" sId="1">
    <oc r="E18">
      <f>+D18</f>
    </oc>
    <nc r="E18" t="inlineStr">
      <is>
        <t xml:space="preserve">Ընդունվել է։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is>
    </nc>
  </rcc>
  <rcc rId="1965" sId="1">
    <oc r="F18">
      <f>+E18</f>
    </oc>
    <nc r="F18" t="inlineStr">
      <is>
        <t xml:space="preserve">Ընդունվել է։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is>
    </nc>
  </rcc>
  <rcc rId="1966" sId="1" numFmtId="34">
    <oc r="H18">
      <f>SUM(I18:V18)</f>
    </oc>
    <nc r="H18">
      <v>0</v>
    </nc>
  </rcc>
  <rcc rId="1967" sId="1" numFmtId="34">
    <oc r="H19">
      <f>SUM(I19:V19)</f>
    </oc>
    <nc r="H19">
      <v>0</v>
    </nc>
  </rcc>
  <rcc rId="1968" sId="1" numFmtId="34">
    <oc r="H20">
      <f>SUM(I20:V20)</f>
    </oc>
    <nc r="H20">
      <v>0</v>
    </nc>
  </rcc>
  <rcc rId="1969" sId="1" numFmtId="34">
    <oc r="H21">
      <f>SUM(I21:V21)</f>
    </oc>
    <nc r="H21">
      <v>0</v>
    </nc>
  </rcc>
  <rcc rId="1970" sId="1" numFmtId="34">
    <oc r="H22">
      <f>I22+J22+K22+L22+M22+N22+O22+P22+Q22+R22+S22+V22</f>
    </oc>
    <nc r="H22">
      <v>18000</v>
    </nc>
  </rcc>
  <rcc rId="1971" sId="1" numFmtId="34">
    <oc r="I22">
      <f>SUM(I23:I50)</f>
    </oc>
    <nc r="I22">
      <v>0</v>
    </nc>
  </rcc>
  <rcc rId="1972" sId="1" numFmtId="34">
    <oc r="J22">
      <f>SUM(J23:J50)</f>
    </oc>
    <nc r="J22">
      <v>0</v>
    </nc>
  </rcc>
  <rcc rId="1973" sId="1" numFmtId="34">
    <oc r="K22">
      <f>SUM(K23:K50)</f>
    </oc>
    <nc r="K22">
      <v>0</v>
    </nc>
  </rcc>
  <rcc rId="1974" sId="1" numFmtId="34">
    <oc r="L22">
      <f>SUM(L23:L50)</f>
    </oc>
    <nc r="L22">
      <v>18000</v>
    </nc>
  </rcc>
  <rcc rId="1975" sId="1" numFmtId="34">
    <oc r="M22">
      <f>SUM(M23:M50)</f>
    </oc>
    <nc r="M22">
      <v>0</v>
    </nc>
  </rcc>
  <rcc rId="1976" sId="1" numFmtId="34">
    <oc r="N22">
      <f>SUM(N23:N50)</f>
    </oc>
    <nc r="N22">
      <v>0</v>
    </nc>
  </rcc>
  <rcc rId="1977" sId="1" numFmtId="34">
    <oc r="O22">
      <f>SUM(O23:O50)</f>
    </oc>
    <nc r="O22">
      <v>0</v>
    </nc>
  </rcc>
  <rcc rId="1978" sId="1" numFmtId="34">
    <oc r="P22">
      <f>SUM(P23:P50)</f>
    </oc>
    <nc r="P22">
      <v>0</v>
    </nc>
  </rcc>
  <rcc rId="1979" sId="1" numFmtId="34">
    <oc r="Q22">
      <f>SUM(Q23:Q50)</f>
    </oc>
    <nc r="Q22">
      <v>0</v>
    </nc>
  </rcc>
  <rcc rId="1980" sId="1" numFmtId="34">
    <oc r="R22">
      <f>SUM(R23:R50)</f>
    </oc>
    <nc r="R22">
      <v>0</v>
    </nc>
  </rcc>
  <rcc rId="1981" sId="1" numFmtId="34">
    <oc r="S22">
      <f>SUM(S23:S50)</f>
    </oc>
    <nc r="S22">
      <v>0</v>
    </nc>
  </rcc>
  <rcc rId="1982" sId="1" numFmtId="34">
    <oc r="T22">
      <f>SUM(T23:T50)</f>
    </oc>
    <nc r="T22">
      <v>0</v>
    </nc>
  </rcc>
  <rcc rId="1983" sId="1" numFmtId="34">
    <oc r="U22">
      <f>SUM(U23:U50)</f>
    </oc>
    <nc r="U22">
      <v>0</v>
    </nc>
  </rcc>
  <rcc rId="1984" sId="1" numFmtId="34">
    <oc r="V22">
      <f>SUM(V23:V50)</f>
    </oc>
    <nc r="V22">
      <v>0</v>
    </nc>
  </rcc>
  <rcc rId="1985" sId="1" numFmtId="34">
    <oc r="H23">
      <f>SUM(I23:V23)</f>
    </oc>
    <nc r="H23">
      <v>0</v>
    </nc>
  </rcc>
  <rcc rId="1986" sId="1" numFmtId="34">
    <oc r="H24">
      <f>SUM(I24:V24)</f>
    </oc>
    <nc r="H24">
      <v>18000</v>
    </nc>
  </rcc>
  <rcc rId="1987" sId="1">
    <oc r="E25">
      <f>+D25</f>
    </oc>
    <nc r="E25" t="inlineStr">
      <is>
        <t>ՀՀ առողջապահության նախարարություն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nc>
  </rcc>
  <rcc rId="1988" sId="1" numFmtId="34">
    <oc r="H25">
      <f>SUM(I25:V25)</f>
    </oc>
    <nc r="H25">
      <v>0</v>
    </nc>
  </rcc>
  <rcc rId="1989" sId="1" numFmtId="34">
    <oc r="H26">
      <f>SUM(I26:V26)</f>
    </oc>
    <nc r="H26">
      <v>0</v>
    </nc>
  </rcc>
  <rcc rId="1990" sId="1" numFmtId="34">
    <oc r="H27">
      <f>SUM(I27:V27)</f>
    </oc>
    <nc r="H27">
      <v>0</v>
    </nc>
  </rcc>
  <rcc rId="1991" sId="1" numFmtId="34">
    <oc r="H28">
      <f>SUM(I28:V28)</f>
    </oc>
    <nc r="H28">
      <v>0</v>
    </nc>
  </rcc>
  <rcc rId="1992" sId="1">
    <oc r="G29">
      <f>SUM(G30:G30)</f>
    </oc>
    <nc r="G29">
      <v>0</v>
    </nc>
  </rcc>
  <rcc rId="1993" sId="1" numFmtId="34">
    <oc r="H29">
      <f>SUM(I29:V29)</f>
    </oc>
    <nc r="H29">
      <v>0</v>
    </nc>
  </rcc>
  <rcc rId="1994" sId="1">
    <oc r="G30">
      <f>SUM(G31:G31)</f>
    </oc>
    <nc r="G30">
      <v>0</v>
    </nc>
  </rcc>
  <rcc rId="1995" sId="1" numFmtId="34">
    <oc r="H30">
      <f>SUM(I30:V30)</f>
    </oc>
    <nc r="H30">
      <v>0</v>
    </nc>
  </rcc>
  <rcc rId="1996" sId="1">
    <oc r="G31">
      <f>SUM(G32:G32)</f>
    </oc>
    <nc r="G31">
      <v>0</v>
    </nc>
  </rcc>
  <rcc rId="1997" sId="1" numFmtId="34">
    <oc r="H31">
      <f>SUM(I31:V31)</f>
    </oc>
    <nc r="H31">
      <v>0</v>
    </nc>
  </rcc>
  <rcc rId="1998" sId="1">
    <oc r="G32">
      <f>SUM(G33:G33)</f>
    </oc>
    <nc r="G32">
      <v>0</v>
    </nc>
  </rcc>
  <rcc rId="1999" sId="1" numFmtId="34">
    <oc r="H32">
      <f>SUM(I32:V32)</f>
    </oc>
    <nc r="H32">
      <v>0</v>
    </nc>
  </rcc>
  <rcc rId="2000" sId="1" numFmtId="34">
    <oc r="H123">
      <f>H124+H135+H139+H141+H150+H193+H198+H205+H207+H209</f>
    </oc>
    <nc r="H123">
      <v>0</v>
    </nc>
  </rcc>
  <rcc rId="2001" sId="1" numFmtId="34">
    <oc r="H124">
      <f>SUM(I124:V124)</f>
    </oc>
    <nc r="H124">
      <v>0</v>
    </nc>
  </rcc>
  <rcc rId="2002" sId="1" numFmtId="34">
    <oc r="H125">
      <f>SUM(I125:V125)</f>
    </oc>
    <nc r="H125">
      <v>0</v>
    </nc>
  </rcc>
  <rcc rId="2003" sId="1" numFmtId="34">
    <oc r="H126">
      <f>SUM(I126:V126)</f>
    </oc>
    <nc r="H126">
      <v>0</v>
    </nc>
  </rcc>
  <rcc rId="2004" sId="1" numFmtId="34">
    <oc r="H127">
      <f>SUM(I127:V127)</f>
    </oc>
    <nc r="H127">
      <v>0</v>
    </nc>
  </rcc>
  <rcc rId="2005" sId="1" numFmtId="34">
    <oc r="H128">
      <f>SUM(I128:V128)</f>
    </oc>
    <nc r="H128">
      <v>0</v>
    </nc>
  </rcc>
  <rcc rId="2006" sId="1" numFmtId="34">
    <oc r="H129">
      <f>SUM(I129:V129)</f>
    </oc>
    <nc r="H129">
      <v>0</v>
    </nc>
  </rcc>
  <rcc rId="2007" sId="1" numFmtId="34">
    <oc r="H130">
      <f>SUM(I130:V130)</f>
    </oc>
    <nc r="H130">
      <v>0</v>
    </nc>
  </rcc>
  <rcc rId="2008" sId="1" numFmtId="34">
    <oc r="H131">
      <f>SUM(I131:V131)</f>
    </oc>
    <nc r="H131">
      <v>0</v>
    </nc>
  </rcc>
  <rcc rId="2009" sId="1" numFmtId="34">
    <oc r="H132">
      <f>SUM(I132:V132)</f>
    </oc>
    <nc r="H132">
      <v>0</v>
    </nc>
  </rcc>
  <rcc rId="2010" sId="1" numFmtId="34">
    <oc r="H133">
      <f>SUM(I133:V133)</f>
    </oc>
    <nc r="H133">
      <v>0</v>
    </nc>
  </rcc>
  <rcc rId="2011" sId="1" numFmtId="34">
    <oc r="H134">
      <f>SUM(I134:V134)</f>
    </oc>
    <nc r="H134">
      <v>0</v>
    </nc>
  </rcc>
  <rcc rId="2012" sId="1">
    <oc r="G135">
      <f>SUM(G136:G136)</f>
    </oc>
    <nc r="G135">
      <v>0</v>
    </nc>
  </rcc>
  <rcc rId="2013" sId="1" numFmtId="34">
    <oc r="H135">
      <f>SUM(H136:H138)</f>
    </oc>
    <nc r="H135">
      <v>0</v>
    </nc>
  </rcc>
  <rcc rId="2014" sId="1" numFmtId="34">
    <oc r="H136">
      <f>SUM(I136:V136)</f>
    </oc>
    <nc r="H136">
      <v>0</v>
    </nc>
  </rcc>
  <rcc rId="2015" sId="1" numFmtId="34">
    <oc r="H137">
      <f>SUM(I137:V137)</f>
    </oc>
    <nc r="H137">
      <v>0</v>
    </nc>
  </rcc>
  <rcc rId="2016" sId="1" numFmtId="34">
    <oc r="H138">
      <f>SUM(I138:V138)</f>
    </oc>
    <nc r="H138">
      <v>0</v>
    </nc>
  </rcc>
  <rcc rId="2017" sId="1" numFmtId="34">
    <oc r="H139">
      <f>SUM(I139:V139)</f>
    </oc>
    <nc r="H139">
      <v>0</v>
    </nc>
  </rcc>
  <rcc rId="2018" sId="1" numFmtId="34">
    <oc r="H140">
      <f>SUM(I140:V140)</f>
    </oc>
    <nc r="H140">
      <v>0</v>
    </nc>
  </rcc>
  <rcc rId="2019" sId="1" numFmtId="34">
    <oc r="H141">
      <f>SUM(I141:V141)</f>
    </oc>
    <nc r="H141">
      <v>0</v>
    </nc>
  </rcc>
  <rcc rId="2020" sId="1" numFmtId="34">
    <oc r="H142">
      <f>SUM(I142:V142)</f>
    </oc>
    <nc r="H142">
      <v>0</v>
    </nc>
  </rcc>
  <rcc rId="2021" sId="1" numFmtId="34">
    <oc r="H143">
      <f>SUM(I143:V143)</f>
    </oc>
    <nc r="H143">
      <v>0</v>
    </nc>
  </rcc>
  <rcc rId="2022" sId="1" numFmtId="34">
    <oc r="H144">
      <f>SUM(I144:V144)</f>
    </oc>
    <nc r="H144">
      <v>0</v>
    </nc>
  </rcc>
  <rcc rId="2023" sId="1" numFmtId="34">
    <oc r="H145">
      <f>SUM(I145:V145)</f>
    </oc>
    <nc r="H145">
      <v>0</v>
    </nc>
  </rcc>
  <rcc rId="2024" sId="1" numFmtId="34">
    <oc r="H146">
      <f>SUM(I146:V146)</f>
    </oc>
    <nc r="H146">
      <v>0</v>
    </nc>
  </rcc>
  <rcc rId="2025" sId="1" numFmtId="34">
    <oc r="H147">
      <f>SUM(I147:V147)</f>
    </oc>
    <nc r="H147">
      <v>0</v>
    </nc>
  </rcc>
  <rcc rId="2026" sId="1" numFmtId="34">
    <oc r="H148">
      <f>SUM(I148:V148)</f>
    </oc>
    <nc r="H148">
      <v>0</v>
    </nc>
  </rcc>
  <rcc rId="2027" sId="1" numFmtId="34">
    <oc r="H149">
      <f>SUM(I149:V149)</f>
    </oc>
    <nc r="H149">
      <v>0</v>
    </nc>
  </rcc>
  <rcc rId="2028" sId="1" numFmtId="34">
    <oc r="H150">
      <f>SUM(I150:V150)</f>
    </oc>
    <nc r="H150">
      <v>0</v>
    </nc>
  </rcc>
  <rcc rId="2029" sId="1" numFmtId="34">
    <oc r="H151">
      <f>SUM(I151:V151)</f>
    </oc>
    <nc r="H151">
      <v>0</v>
    </nc>
  </rcc>
  <rcc rId="2030" sId="1" numFmtId="34">
    <oc r="H152">
      <f>SUM(I152:V152)</f>
    </oc>
    <nc r="H152">
      <v>0</v>
    </nc>
  </rcc>
  <rcc rId="2031" sId="1" numFmtId="34">
    <oc r="H153">
      <f>SUM(I153:V153)</f>
    </oc>
    <nc r="H153">
      <v>0</v>
    </nc>
  </rcc>
  <rcc rId="2032" sId="1" numFmtId="34">
    <oc r="H154">
      <f>SUM(I154:V154)</f>
    </oc>
    <nc r="H154">
      <v>0</v>
    </nc>
  </rcc>
  <rcc rId="2033" sId="1" numFmtId="34">
    <oc r="H155">
      <f>SUM(I155:V155)</f>
    </oc>
    <nc r="H155">
      <v>0</v>
    </nc>
  </rcc>
  <rcc rId="2034" sId="1" numFmtId="34">
    <oc r="H156">
      <f>SUM(I156:V156)</f>
    </oc>
    <nc r="H156">
      <v>0</v>
    </nc>
  </rcc>
  <rcc rId="2035" sId="1" numFmtId="34">
    <oc r="H157">
      <f>SUM(I157:V157)</f>
    </oc>
    <nc r="H157">
      <v>0</v>
    </nc>
  </rcc>
  <rcc rId="2036" sId="1" numFmtId="34">
    <oc r="H158">
      <f>SUM(I158:V158)</f>
    </oc>
    <nc r="H158">
      <v>0</v>
    </nc>
  </rcc>
  <rcc rId="2037" sId="1" numFmtId="34">
    <oc r="H159">
      <f>SUM(I159:V159)</f>
    </oc>
    <nc r="H159">
      <v>0</v>
    </nc>
  </rcc>
  <rcc rId="2038" sId="1" numFmtId="34">
    <oc r="H160">
      <f>SUM(I160:V160)</f>
    </oc>
    <nc r="H160">
      <v>0</v>
    </nc>
  </rcc>
  <rcc rId="2039" sId="1" numFmtId="34">
    <oc r="H161">
      <f>SUM(I161:V161)</f>
    </oc>
    <nc r="H161">
      <v>0</v>
    </nc>
  </rcc>
  <rcc rId="2040" sId="1" numFmtId="34">
    <oc r="H162">
      <f>SUM(I162:V162)</f>
    </oc>
    <nc r="H162">
      <v>0</v>
    </nc>
  </rcc>
  <rcc rId="2041" sId="1" numFmtId="34">
    <oc r="H163">
      <f>SUM(I163:V163)</f>
    </oc>
    <nc r="H163">
      <v>0</v>
    </nc>
  </rcc>
  <rcc rId="2042" sId="1" numFmtId="34">
    <oc r="H164">
      <f>SUM(I164:V164)</f>
    </oc>
    <nc r="H164">
      <v>0</v>
    </nc>
  </rcc>
  <rcc rId="2043" sId="1" numFmtId="34">
    <oc r="H165">
      <f>SUM(I165:V165)</f>
    </oc>
    <nc r="H165">
      <v>0</v>
    </nc>
  </rcc>
  <rcc rId="2044" sId="1" numFmtId="34">
    <oc r="H166">
      <f>SUM(I166:V166)</f>
    </oc>
    <nc r="H166">
      <v>0</v>
    </nc>
  </rcc>
  <rcc rId="2045" sId="1" numFmtId="34">
    <oc r="H167">
      <f>SUM(I167:V167)</f>
    </oc>
    <nc r="H167">
      <v>0</v>
    </nc>
  </rcc>
  <rcc rId="2046" sId="1" numFmtId="34">
    <oc r="H168">
      <f>SUM(I168:V168)</f>
    </oc>
    <nc r="H168">
      <v>0</v>
    </nc>
  </rcc>
  <rcc rId="2047" sId="1" numFmtId="34">
    <oc r="H169">
      <f>SUM(I169:V169)</f>
    </oc>
    <nc r="H169">
      <v>0</v>
    </nc>
  </rcc>
  <rcc rId="2048" sId="1" numFmtId="34">
    <oc r="H170">
      <f>SUM(I170:V170)</f>
    </oc>
    <nc r="H170">
      <v>0</v>
    </nc>
  </rcc>
  <rcc rId="2049" sId="1" numFmtId="34">
    <oc r="H171">
      <f>SUM(I171:V171)</f>
    </oc>
    <nc r="H171">
      <v>0</v>
    </nc>
  </rcc>
  <rcc rId="2050" sId="1" numFmtId="34">
    <oc r="H172">
      <f>SUM(I172:V172)</f>
    </oc>
    <nc r="H172">
      <v>0</v>
    </nc>
  </rcc>
  <rcc rId="2051" sId="1" numFmtId="34">
    <oc r="H173">
      <f>SUM(I173:V173)</f>
    </oc>
    <nc r="H173">
      <v>0</v>
    </nc>
  </rcc>
  <rcc rId="2052" sId="1" numFmtId="34">
    <oc r="H174">
      <f>SUM(I174:V174)</f>
    </oc>
    <nc r="H174">
      <v>0</v>
    </nc>
  </rcc>
  <rcc rId="2053" sId="1" numFmtId="34">
    <oc r="H175">
      <f>SUM(I175:V175)</f>
    </oc>
    <nc r="H175">
      <v>0</v>
    </nc>
  </rcc>
  <rcc rId="2054" sId="1" numFmtId="34">
    <oc r="H176">
      <f>SUM(I176:V176)</f>
    </oc>
    <nc r="H176">
      <v>0</v>
    </nc>
  </rcc>
  <rcc rId="2055" sId="1" numFmtId="34">
    <oc r="H177">
      <f>SUM(I177:V177)</f>
    </oc>
    <nc r="H177">
      <v>0</v>
    </nc>
  </rcc>
  <rcc rId="2056" sId="1" numFmtId="34">
    <oc r="H178">
      <f>SUM(I178:V178)</f>
    </oc>
    <nc r="H178">
      <v>0</v>
    </nc>
  </rcc>
  <rcc rId="2057" sId="1" numFmtId="34">
    <oc r="H179">
      <f>SUM(I179:V179)</f>
    </oc>
    <nc r="H179">
      <v>0</v>
    </nc>
  </rcc>
  <rcc rId="2058" sId="1" numFmtId="34">
    <oc r="H180">
      <f>SUM(I180:V180)</f>
    </oc>
    <nc r="H180">
      <v>0</v>
    </nc>
  </rcc>
  <rcc rId="2059" sId="1" numFmtId="34">
    <oc r="H181">
      <f>SUM(I181:V181)</f>
    </oc>
    <nc r="H181">
      <v>0</v>
    </nc>
  </rcc>
  <rcc rId="2060" sId="1" numFmtId="34">
    <oc r="H182">
      <f>SUM(I182:V182)</f>
    </oc>
    <nc r="H182">
      <v>0</v>
    </nc>
  </rcc>
  <rcc rId="2061" sId="1" numFmtId="34">
    <oc r="H183">
      <f>SUM(I183:V183)</f>
    </oc>
    <nc r="H183">
      <v>0</v>
    </nc>
  </rcc>
  <rcc rId="2062" sId="1" numFmtId="34">
    <oc r="H184">
      <f>SUM(I184:V184)</f>
    </oc>
    <nc r="H184">
      <v>0</v>
    </nc>
  </rcc>
  <rcc rId="2063" sId="1" numFmtId="34">
    <oc r="H185">
      <f>SUM(I185:V185)</f>
    </oc>
    <nc r="H185">
      <v>0</v>
    </nc>
  </rcc>
  <rcc rId="2064" sId="1" numFmtId="34">
    <oc r="H186">
      <f>SUM(I186:V186)</f>
    </oc>
    <nc r="H186">
      <v>0</v>
    </nc>
  </rcc>
  <rcc rId="2065" sId="1" numFmtId="34">
    <oc r="H187">
      <f>SUM(I187:V187)</f>
    </oc>
    <nc r="H187">
      <v>0</v>
    </nc>
  </rcc>
  <rcc rId="2066" sId="1" numFmtId="34">
    <oc r="H188">
      <f>SUM(I188:V188)</f>
    </oc>
    <nc r="H188">
      <v>0</v>
    </nc>
  </rcc>
  <rcc rId="2067" sId="1" numFmtId="34">
    <oc r="H189">
      <f>SUM(I189:V189)</f>
    </oc>
    <nc r="H189">
      <v>0</v>
    </nc>
  </rcc>
  <rcc rId="2068" sId="1" numFmtId="34">
    <oc r="H190">
      <f>SUM(I190:V190)</f>
    </oc>
    <nc r="H190">
      <v>0</v>
    </nc>
  </rcc>
  <rcc rId="2069" sId="1" numFmtId="34">
    <oc r="H191">
      <f>SUM(I191:V191)</f>
    </oc>
    <nc r="H191">
      <v>0</v>
    </nc>
  </rcc>
  <rcc rId="2070" sId="1" numFmtId="34">
    <oc r="H192">
      <f>SUM(I192:V192)</f>
    </oc>
    <nc r="H192">
      <v>0</v>
    </nc>
  </rcc>
  <rcc rId="2071" sId="1" numFmtId="34">
    <oc r="H193">
      <f>SUM(H194:H194)</f>
    </oc>
    <nc r="H193">
      <v>0</v>
    </nc>
  </rcc>
  <rcc rId="2072" sId="1" numFmtId="34">
    <oc r="I193">
      <f>SUM(I194:I194)</f>
    </oc>
    <nc r="I193">
      <v>0</v>
    </nc>
  </rcc>
  <rcc rId="2073" sId="1" numFmtId="34">
    <oc r="J193">
      <f>SUM(J194:J194)</f>
    </oc>
    <nc r="J193">
      <v>0</v>
    </nc>
  </rcc>
  <rcc rId="2074" sId="1" numFmtId="34">
    <oc r="K193">
      <f>SUM(K194:K194)</f>
    </oc>
    <nc r="K193">
      <v>0</v>
    </nc>
  </rcc>
  <rcc rId="2075" sId="1" numFmtId="34">
    <oc r="L193">
      <f>SUM(L194:L194)</f>
    </oc>
    <nc r="L193">
      <v>0</v>
    </nc>
  </rcc>
  <rcc rId="2076" sId="1" numFmtId="34">
    <oc r="M193">
      <f>SUM(M194:M194)</f>
    </oc>
    <nc r="M193">
      <v>0</v>
    </nc>
  </rcc>
  <rcc rId="2077" sId="1" numFmtId="34">
    <oc r="N193">
      <f>SUM(N194:N194)</f>
    </oc>
    <nc r="N193">
      <v>0</v>
    </nc>
  </rcc>
  <rcc rId="2078" sId="1" numFmtId="34">
    <oc r="O193">
      <f>SUM(O194:O194)</f>
    </oc>
    <nc r="O193">
      <v>0</v>
    </nc>
  </rcc>
  <rcc rId="2079" sId="1" numFmtId="34">
    <oc r="P193">
      <f>SUM(P194:P194)</f>
    </oc>
    <nc r="P193">
      <v>0</v>
    </nc>
  </rcc>
  <rcc rId="2080" sId="1" numFmtId="34">
    <oc r="Q193">
      <f>SUM(Q194:Q194)</f>
    </oc>
    <nc r="Q193">
      <v>0</v>
    </nc>
  </rcc>
  <rcc rId="2081" sId="1" numFmtId="34">
    <oc r="R193">
      <f>SUM(R194:R194)</f>
    </oc>
    <nc r="R193">
      <v>0</v>
    </nc>
  </rcc>
  <rcc rId="2082" sId="1" numFmtId="34">
    <oc r="S193">
      <f>SUM(S194:S194)</f>
    </oc>
    <nc r="S193">
      <v>0</v>
    </nc>
  </rcc>
  <rcc rId="2083" sId="1" numFmtId="34">
    <oc r="T193">
      <f>SUM(T194:T194)</f>
    </oc>
    <nc r="T193">
      <v>0</v>
    </nc>
  </rcc>
  <rcc rId="2084" sId="1" numFmtId="34">
    <oc r="U193">
      <f>SUM(U194:U194)</f>
    </oc>
    <nc r="U193">
      <v>0</v>
    </nc>
  </rcc>
  <rcc rId="2085" sId="1" numFmtId="34">
    <oc r="V193">
      <f>SUM(V194:V194)</f>
    </oc>
    <nc r="V193">
      <v>0</v>
    </nc>
  </rcc>
  <rcc rId="2086" sId="1" numFmtId="34">
    <oc r="H198">
      <f>SUM(I198:V198)</f>
    </oc>
    <nc r="H198">
      <v>0</v>
    </nc>
  </rcc>
  <rcc rId="2087" sId="1" numFmtId="34">
    <oc r="I198">
      <f>I199+I200+I201+I202+I203+I204</f>
    </oc>
    <nc r="I198">
      <v>0</v>
    </nc>
  </rcc>
  <rcc rId="2088" sId="1" numFmtId="34">
    <oc r="J198">
      <f>J199+J200+J201+J202+J203+J204</f>
    </oc>
    <nc r="J198">
      <v>0</v>
    </nc>
  </rcc>
  <rcc rId="2089" sId="1" numFmtId="34">
    <oc r="K198">
      <f>K199+K200+K201+K202+K203+K204</f>
    </oc>
    <nc r="K198">
      <v>0</v>
    </nc>
  </rcc>
  <rcc rId="2090" sId="1" numFmtId="34">
    <oc r="L198">
      <f>L199+L200+L201+L202+L203+L204</f>
    </oc>
    <nc r="L198">
      <v>0</v>
    </nc>
  </rcc>
  <rcc rId="2091" sId="1" numFmtId="34">
    <oc r="M198">
      <f>M199+M200+M201+M202+M203+M204</f>
    </oc>
    <nc r="M198">
      <v>0</v>
    </nc>
  </rcc>
  <rcc rId="2092" sId="1" numFmtId="34">
    <oc r="N198">
      <f>N199+N200+N201+N202+N203+N204</f>
    </oc>
    <nc r="N198">
      <v>0</v>
    </nc>
  </rcc>
  <rcc rId="2093" sId="1" numFmtId="34">
    <oc r="O198">
      <f>O199+O200+O201+O202+O203+O204</f>
    </oc>
    <nc r="O198">
      <v>0</v>
    </nc>
  </rcc>
  <rcc rId="2094" sId="1" numFmtId="34">
    <oc r="P198">
      <f>P199+P200+P201+P202+P203+P204</f>
    </oc>
    <nc r="P198">
      <v>0</v>
    </nc>
  </rcc>
  <rcc rId="2095" sId="1" numFmtId="34">
    <oc r="Q198">
      <f>Q199+Q200+Q201+Q202+Q203+Q204</f>
    </oc>
    <nc r="Q198">
      <v>0</v>
    </nc>
  </rcc>
  <rcc rId="2096" sId="1" numFmtId="34">
    <oc r="R198">
      <f>R199+R200+R201+R202+R203+R204</f>
    </oc>
    <nc r="R198">
      <v>0</v>
    </nc>
  </rcc>
  <rcc rId="2097" sId="1" numFmtId="34">
    <oc r="S198">
      <f>S199+S200+S201+S202+S203+S204</f>
    </oc>
    <nc r="S198">
      <v>0</v>
    </nc>
  </rcc>
  <rcc rId="2098" sId="1" numFmtId="34">
    <oc r="T198">
      <f>T199+T200+T201+T202+T203+T204</f>
    </oc>
    <nc r="T198">
      <v>0</v>
    </nc>
  </rcc>
  <rcc rId="2099" sId="1" numFmtId="34">
    <oc r="U198">
      <f>U199+U200+U201+U202+U203+U204</f>
    </oc>
    <nc r="U198">
      <v>0</v>
    </nc>
  </rcc>
  <rcc rId="2100" sId="1" numFmtId="34">
    <oc r="V198">
      <f>V199+V200+V201+V202+V203+V204</f>
    </oc>
    <nc r="V198">
      <v>0</v>
    </nc>
  </rcc>
  <rcc rId="2101" sId="1" numFmtId="34">
    <oc r="H205">
      <f>SUM(I205:V205)</f>
    </oc>
    <nc r="H205">
      <v>0</v>
    </nc>
  </rcc>
  <rcc rId="2102" sId="1" numFmtId="34">
    <oc r="I205">
      <f>SUM(I206)</f>
    </oc>
    <nc r="I205">
      <v>0</v>
    </nc>
  </rcc>
  <rcc rId="2103" sId="1" numFmtId="34">
    <oc r="J205">
      <f>SUM(J206)</f>
    </oc>
    <nc r="J205">
      <v>0</v>
    </nc>
  </rcc>
  <rcc rId="2104" sId="1" numFmtId="34">
    <oc r="K205">
      <f>SUM(K206)</f>
    </oc>
    <nc r="K205">
      <v>0</v>
    </nc>
  </rcc>
  <rcc rId="2105" sId="1" numFmtId="34">
    <oc r="L205">
      <f>SUM(L206)</f>
    </oc>
    <nc r="L205">
      <v>0</v>
    </nc>
  </rcc>
  <rcc rId="2106" sId="1" numFmtId="34">
    <oc r="M205">
      <f>SUM(M206)</f>
    </oc>
    <nc r="M205">
      <v>0</v>
    </nc>
  </rcc>
  <rcc rId="2107" sId="1" numFmtId="34">
    <oc r="N205">
      <f>SUM(N206)</f>
    </oc>
    <nc r="N205">
      <v>0</v>
    </nc>
  </rcc>
  <rcc rId="2108" sId="1" numFmtId="34">
    <oc r="O205">
      <f>SUM(O206)</f>
    </oc>
    <nc r="O205">
      <v>0</v>
    </nc>
  </rcc>
  <rcc rId="2109" sId="1" numFmtId="34">
    <oc r="P205">
      <f>SUM(P206)</f>
    </oc>
    <nc r="P205">
      <v>0</v>
    </nc>
  </rcc>
  <rcc rId="2110" sId="1" numFmtId="34">
    <oc r="Q205">
      <f>SUM(Q206)</f>
    </oc>
    <nc r="Q205">
      <v>0</v>
    </nc>
  </rcc>
  <rcc rId="2111" sId="1" numFmtId="34">
    <oc r="R205">
      <f>SUM(R206)</f>
    </oc>
    <nc r="R205">
      <v>0</v>
    </nc>
  </rcc>
  <rcc rId="2112" sId="1" numFmtId="34">
    <oc r="S205">
      <f>SUM(S206)</f>
    </oc>
    <nc r="S205">
      <v>0</v>
    </nc>
  </rcc>
  <rcc rId="2113" sId="1" numFmtId="34">
    <oc r="T205">
      <f>SUM(T206)</f>
    </oc>
    <nc r="T205">
      <v>0</v>
    </nc>
  </rcc>
  <rcc rId="2114" sId="1" numFmtId="34">
    <oc r="U205">
      <f>SUM(U206)</f>
    </oc>
    <nc r="U205">
      <v>0</v>
    </nc>
  </rcc>
  <rcc rId="2115" sId="1" numFmtId="34">
    <oc r="V205">
      <f>SUM(V206)</f>
    </oc>
    <nc r="V205">
      <v>0</v>
    </nc>
  </rcc>
  <rcc rId="2116" sId="1" numFmtId="34">
    <oc r="H207">
      <f>SUM(I207:V207)</f>
    </oc>
    <nc r="H207">
      <v>0</v>
    </nc>
  </rcc>
  <rcc rId="2117" sId="1" numFmtId="34">
    <oc r="I207">
      <f>SUM(I208)</f>
    </oc>
    <nc r="I207">
      <v>0</v>
    </nc>
  </rcc>
  <rcc rId="2118" sId="1" numFmtId="34">
    <oc r="J207">
      <f>SUM(J208)</f>
    </oc>
    <nc r="J207">
      <v>0</v>
    </nc>
  </rcc>
  <rcc rId="2119" sId="1" numFmtId="34">
    <oc r="K207">
      <f>SUM(K208)</f>
    </oc>
    <nc r="K207">
      <v>0</v>
    </nc>
  </rcc>
  <rcc rId="2120" sId="1" numFmtId="34">
    <oc r="L207">
      <f>SUM(L208)</f>
    </oc>
    <nc r="L207">
      <v>0</v>
    </nc>
  </rcc>
  <rcc rId="2121" sId="1" numFmtId="34">
    <oc r="M207">
      <f>SUM(M208)</f>
    </oc>
    <nc r="M207">
      <v>0</v>
    </nc>
  </rcc>
  <rcc rId="2122" sId="1" numFmtId="34">
    <oc r="N207">
      <f>SUM(N208)</f>
    </oc>
    <nc r="N207">
      <v>0</v>
    </nc>
  </rcc>
  <rcc rId="2123" sId="1" numFmtId="34">
    <oc r="O207">
      <f>SUM(O208)</f>
    </oc>
    <nc r="O207">
      <v>0</v>
    </nc>
  </rcc>
  <rcc rId="2124" sId="1" numFmtId="34">
    <oc r="P207">
      <f>SUM(P208)</f>
    </oc>
    <nc r="P207">
      <v>0</v>
    </nc>
  </rcc>
  <rcc rId="2125" sId="1" numFmtId="34">
    <oc r="Q207">
      <f>SUM(Q208)</f>
    </oc>
    <nc r="Q207">
      <v>0</v>
    </nc>
  </rcc>
  <rcc rId="2126" sId="1" numFmtId="34">
    <oc r="R207">
      <f>SUM(R208)</f>
    </oc>
    <nc r="R207">
      <v>0</v>
    </nc>
  </rcc>
  <rcc rId="2127" sId="1" numFmtId="34">
    <oc r="S207">
      <f>SUM(S208)</f>
    </oc>
    <nc r="S207">
      <v>0</v>
    </nc>
  </rcc>
  <rcc rId="2128" sId="1" numFmtId="34">
    <oc r="T207">
      <f>SUM(T208)</f>
    </oc>
    <nc r="T207">
      <v>0</v>
    </nc>
  </rcc>
  <rcc rId="2129" sId="1" numFmtId="34">
    <oc r="U207">
      <f>SUM(U208)</f>
    </oc>
    <nc r="U207">
      <v>0</v>
    </nc>
  </rcc>
  <rcc rId="2130" sId="1" numFmtId="34">
    <oc r="V207">
      <f>SUM(V208)</f>
    </oc>
    <nc r="V207">
      <v>0</v>
    </nc>
  </rcc>
  <rcc rId="2131" sId="1" numFmtId="34">
    <oc r="H210">
      <f>SUM(I210:V210)</f>
    </oc>
    <nc r="H210">
      <v>82</v>
    </nc>
  </rcc>
  <rrc rId="2132"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cc rId="0" sId="1" dxf="1">
      <nc r="G4" t="inlineStr">
        <is>
          <t>ընդամենը եկամուտներ</t>
        </is>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qref="G5" start="0" length="0">
      <dxf>
        <alignment horizontal="center" readingOrder="0"/>
        <border outline="0">
          <left style="thin">
            <color indexed="64"/>
          </left>
          <right style="thin">
            <color indexed="64"/>
          </right>
          <top style="thin">
            <color indexed="64"/>
          </top>
          <bottom style="thin">
            <color indexed="64"/>
          </bottom>
        </border>
      </dxf>
    </rfmt>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dxf="1">
      <nc r="G7">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1" sqref="G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dxf="1">
      <nc r="G29">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G30">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G31">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G32">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2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dxf="1">
      <nc r="G124">
        <v>0</v>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1" sqref="G12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2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2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2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2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35">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3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3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39">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4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41">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4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4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50">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5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5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6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7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3"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8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2"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93">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9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6"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19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cc rId="0" sId="1" dxf="1">
      <nc r="G198">
        <v>0</v>
      </nc>
      <ndxf>
        <font>
          <b/>
          <name val="GHEA Grapalat"/>
          <scheme val="none"/>
        </font>
        <alignment horizontal="center" vertical="center" readingOrder="0"/>
        <border outline="0">
          <right style="thin">
            <color indexed="64"/>
          </right>
          <top style="thin">
            <color indexed="64"/>
          </top>
          <bottom style="thin">
            <color indexed="64"/>
          </bottom>
        </border>
      </ndxf>
    </rcc>
    <rfmt sheetId="1" s="1" sqref="G19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1"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5"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7"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8"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09"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fmt sheetId="1" s="1" sqref="G210" start="0" length="0">
      <dxf>
        <font>
          <b/>
          <sz val="10"/>
          <color auto="1"/>
          <name val="GHEA Grapalat"/>
          <scheme val="none"/>
        </font>
        <numFmt numFmtId="164" formatCode="_(* #,##0.0_);_(* \(#,##0.0\);_(* &quot;-&quot;??_);_(@_)"/>
        <alignment horizontal="right" vertical="center" readingOrder="0"/>
        <border outline="0">
          <right style="thin">
            <color indexed="64"/>
          </right>
          <top style="thin">
            <color indexed="64"/>
          </top>
          <bottom style="thin">
            <color indexed="64"/>
          </bottom>
        </border>
      </dxf>
    </rfmt>
  </rrc>
  <rrc rId="2133"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3" start="0" length="0">
      <dxf>
        <numFmt numFmtId="35" formatCode="_(* #,##0.00_);_(* \(#,##0.00\);_(* &quot;-&quot;??_);_(@_)"/>
      </dxf>
    </rfmt>
    <rcc rId="0" sId="1" dxf="1">
      <nc r="G4" t="inlineStr">
        <is>
          <t>ընդամենը ծախսեր</t>
        </is>
      </nc>
      <ndxf>
        <font>
          <b/>
          <name val="GHEA Grapalat"/>
          <scheme val="none"/>
        </font>
        <alignment horizontal="center" vertical="center" readingOrder="0"/>
        <border outline="0">
          <left style="thin">
            <color indexed="64"/>
          </left>
          <top style="thin">
            <color indexed="64"/>
          </top>
          <bottom style="thin">
            <color indexed="64"/>
          </bottom>
        </border>
      </ndxf>
    </rcc>
    <rfmt sheetId="1" sqref="G5" start="0" length="0">
      <dxf>
        <alignment horizontal="center" readingOrder="0"/>
        <border outline="0">
          <left style="thin">
            <color indexed="64"/>
          </left>
          <right style="thin">
            <color indexed="64"/>
          </right>
          <top style="thin">
            <color indexed="64"/>
          </top>
          <bottom style="thin">
            <color indexed="64"/>
          </bottom>
        </border>
      </dxf>
    </rfmt>
    <rcc rId="0" sId="1" s="1" dxf="1" numFmtId="34">
      <nc r="G6">
        <v>53107.943540000007</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7">
        <v>134.06554</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9">
        <v>150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0">
        <v>250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1">
        <v>3433.4</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
        <v>20.478000000000002</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
        <v>13000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2">
        <v>18000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4">
        <v>18000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2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3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3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3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3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2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4">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12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2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13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39">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14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1">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cc rId="0" sId="1" s="1" dxf="1" numFmtId="34">
      <nc r="G14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4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5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6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7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3">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4">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5">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7">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8">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89">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90">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91">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9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9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96"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9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2"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3"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cc rId="0" sId="1" s="1" dxf="1" numFmtId="34">
      <nc r="G207">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8"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20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cc rId="0" sId="1" s="1" dxf="1" numFmtId="34">
      <nc r="G210">
        <v>82</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rc>
  <rrc rId="2134"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3" start="0" length="0">
      <dxf>
        <numFmt numFmtId="35" formatCode="_(* #,##0.00_);_(* \(#,##0.00\);_(* &quot;-&quot;??_);_(@_)"/>
      </dxf>
    </rfmt>
    <rcc rId="0" sId="1" dxf="1">
      <nc r="G4" t="inlineStr">
        <is>
          <t>այդ թվում</t>
        </is>
      </nc>
      <ndxf>
        <alignment horizontal="center" vertical="center" readingOrder="0"/>
        <border outline="0">
          <left style="medium">
            <color indexed="64"/>
          </left>
          <top style="medium">
            <color indexed="64"/>
          </top>
          <bottom style="medium">
            <color indexed="64"/>
          </bottom>
        </border>
      </ndxf>
    </rcc>
    <rcc rId="0" sId="1" dxf="1">
      <nc r="G5" t="inlineStr">
        <is>
          <t>սոցապ</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35"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կրթություն</t>
        </is>
      </nc>
      <ndxf>
        <alignment horizontal="center" vertical="center" readingOrder="0"/>
        <border outline="0">
          <left style="thin">
            <color indexed="64"/>
          </left>
          <right style="thin">
            <color indexed="64"/>
          </right>
          <bottom style="thin">
            <color indexed="64"/>
          </bottom>
        </border>
      </ndxf>
    </rcc>
    <rcc rId="0" sId="1" s="1" dxf="1" numFmtId="34">
      <nc r="G6">
        <v>13000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5">
        <v>13000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10">
        <v>82</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rc>
  <rrc rId="2136"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գիտություն</t>
        </is>
      </nc>
      <ndxf>
        <alignment horizontal="center" vertical="center" readingOrder="0"/>
        <border outline="0">
          <left style="thin">
            <color indexed="64"/>
          </left>
          <right style="thin">
            <color indexed="64"/>
          </right>
          <bottom style="thin">
            <color indexed="64"/>
          </bottom>
        </border>
      </ndxf>
    </rcc>
    <rcc rId="0" sId="1" s="1" dxf="1" numFmtId="34">
      <nc r="G6">
        <v>20.478000000000002</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3">
        <v>20.478000000000002</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37"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առողջապահություն</t>
        </is>
      </nc>
      <ndxf>
        <alignment horizontal="center" vertical="center" readingOrder="0"/>
        <border outline="0">
          <left style="thin">
            <color indexed="64"/>
          </left>
          <right style="thin">
            <color indexed="64"/>
          </right>
          <bottom style="thin">
            <color indexed="64"/>
          </bottom>
        </border>
      </ndxf>
    </rcc>
    <rcc rId="0" sId="1" s="1" dxf="1" numFmtId="34">
      <nc r="G6">
        <v>36000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18000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4">
        <v>18000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38"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հանգիստ, մշակույթ, սպորտ, տեղեկա-տվություն</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39"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կառա-վարման ապարատ</t>
        </is>
      </nc>
      <ndxf>
        <alignment horizontal="center" vertical="center" readingOrder="0"/>
        <border outline="0">
          <left style="thin">
            <color indexed="64"/>
          </left>
          <right style="thin">
            <color indexed="64"/>
          </right>
          <bottom style="thin">
            <color indexed="64"/>
          </bottom>
        </border>
      </ndxf>
    </rcc>
    <rcc rId="0" sId="1" s="1" dxf="1" numFmtId="34">
      <nc r="G6">
        <v>134.06554</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cc rId="0" sId="1" s="1" dxf="1" numFmtId="34">
      <nc r="G7">
        <v>134.06554</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0"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գյուղատնտեսություն, բնապահպանություն</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1"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ճանապարհաշինություն</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2"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ջրագծեր</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3"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cc rId="0" sId="1">
      <nc r="G3" t="inlineStr">
        <is>
          <t>մլն դրամներով</t>
        </is>
      </nc>
    </rcc>
    <rfmt sheetId="1" sqref="G4" start="0" length="0">
      <dxf>
        <alignment horizontal="center" vertical="center" readingOrder="0"/>
        <border outline="0">
          <top style="medium">
            <color indexed="64"/>
          </top>
          <bottom style="medium">
            <color indexed="64"/>
          </bottom>
        </border>
      </dxf>
    </rfmt>
    <rcc rId="0" sId="1" dxf="1">
      <nc r="G5" t="inlineStr">
        <is>
          <t>Պաշտպանություն, Ոստիկանություն, ԱԱԾ, ԱԻՆ</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4"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համայնքներ</t>
        </is>
      </nc>
      <ndxf>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5"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ՀՀ ԿԱՌԱՎԱՐՈՒԹՅԱՆ ԴԻՐՔՈՐՈՇՈՒՄ</t>
        </is>
      </nc>
      <ndxf>
        <font>
          <b/>
          <name val="GHEA Grapalat"/>
          <scheme val="none"/>
        </font>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6"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top style="medium">
            <color indexed="64"/>
          </top>
          <bottom style="medium">
            <color indexed="64"/>
          </bottom>
        </border>
      </dxf>
    </rfmt>
    <rcc rId="0" sId="1" dxf="1">
      <nc r="G5" t="inlineStr">
        <is>
          <t>ՀՀ ՈԼՈՐՏԱՅԻՆ ՆԱԽԱՐԱՐՈՒԹՅՈՒՆՆԵՐԻ ԴԻՐՔՈՐՈՇՈՒՄԸ</t>
        </is>
      </nc>
      <ndxf>
        <font>
          <b/>
          <name val="GHEA Grapalat"/>
          <scheme val="none"/>
        </font>
        <alignment horizontal="center" vertical="center" readingOrder="0"/>
        <border outline="0">
          <left style="thin">
            <color indexed="64"/>
          </left>
          <right style="thin">
            <color indexed="64"/>
          </right>
          <bottom style="thin">
            <color indexed="64"/>
          </bottom>
        </border>
      </ndxf>
    </rcc>
    <rcc rId="0" sId="1" s="1" dxf="1" numFmtId="34">
      <nc r="G6">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3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1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rc rId="2147" sId="1" ref="G1:G1048576" action="deleteCol">
    <rfmt sheetId="1" xfDxf="1" sqref="G1:G1048576" start="0" length="0">
      <dxf>
        <font>
          <name val="GHEA Grapalat"/>
          <scheme val="none"/>
        </font>
      </dxf>
    </rfmt>
    <rfmt sheetId="1" sqref="G1" start="0" length="0">
      <dxf>
        <alignment horizontal="left" readingOrder="0"/>
      </dxf>
    </rfmt>
    <rfmt sheetId="1" sqref="G2" start="0" length="0">
      <dxf>
        <alignment horizontal="left" readingOrder="0"/>
      </dxf>
    </rfmt>
    <rfmt sheetId="1" sqref="G4" start="0" length="0">
      <dxf>
        <alignment horizontal="center" vertical="center" readingOrder="0"/>
        <border outline="0">
          <right style="medium">
            <color indexed="64"/>
          </right>
          <top style="medium">
            <color indexed="64"/>
          </top>
          <bottom style="medium">
            <color indexed="64"/>
          </bottom>
        </border>
      </dxf>
    </rfmt>
    <rcc rId="0" sId="1" dxf="1">
      <nc r="G5" t="inlineStr">
        <is>
          <t>այլ</t>
        </is>
      </nc>
      <ndxf>
        <alignment horizontal="center" vertical="center" readingOrder="0"/>
        <border outline="0">
          <left style="thin">
            <color indexed="64"/>
          </left>
          <right style="thin">
            <color indexed="64"/>
          </right>
          <bottom style="thin">
            <color indexed="64"/>
          </bottom>
        </border>
      </ndxf>
    </rcc>
    <rcc rId="0" sId="1" s="1" dxf="1" numFmtId="34">
      <nc r="G6">
        <v>3953.4</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7"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cc rId="0" sId="1" dxf="1">
      <nc r="G8">
        <v>120</v>
      </nc>
      <ndxf>
        <border outline="0">
          <left style="thin">
            <color indexed="64"/>
          </left>
          <right style="thin">
            <color indexed="64"/>
          </right>
          <top style="thin">
            <color indexed="64"/>
          </top>
          <bottom style="thin">
            <color indexed="64"/>
          </bottom>
        </border>
      </ndxf>
    </rcc>
    <rcc rId="0" sId="1" dxf="1">
      <nc r="G9">
        <v>150</v>
      </nc>
      <ndxf>
        <border outline="0">
          <left style="thin">
            <color indexed="64"/>
          </left>
          <right style="thin">
            <color indexed="64"/>
          </right>
          <top style="thin">
            <color indexed="64"/>
          </top>
          <bottom style="thin">
            <color indexed="64"/>
          </bottom>
        </border>
      </ndxf>
    </rcc>
    <rcc rId="0" sId="1" s="1" dxf="1" numFmtId="34">
      <nc r="G10">
        <v>250</v>
      </nc>
      <ndxf>
        <numFmt numFmtId="35" formatCode="_(* #,##0.00_);_(* \(#,##0.00\);_(* &quot;-&quot;??_);_(@_)"/>
        <border outline="0">
          <left style="thin">
            <color indexed="64"/>
          </left>
          <right style="thin">
            <color indexed="64"/>
          </right>
          <top style="thin">
            <color indexed="64"/>
          </top>
          <bottom style="thin">
            <color indexed="64"/>
          </bottom>
        </border>
      </ndxf>
    </rcc>
    <rcc rId="0" sId="1" s="1" dxf="1" numFmtId="34">
      <nc r="G11">
        <v>3433.4</v>
      </nc>
      <ndxf>
        <numFmt numFmtId="35" formatCode="_(* #,##0.00_);_(* \(#,##0.00\);_(* &quot;-&quot;??_);_(@_)"/>
        <border outline="0">
          <left style="thin">
            <color indexed="64"/>
          </left>
          <right style="thin">
            <color indexed="64"/>
          </right>
          <top style="thin">
            <color indexed="64"/>
          </top>
          <bottom style="thin">
            <color indexed="64"/>
          </bottom>
        </border>
      </ndxf>
    </rcc>
    <rfmt sheetId="1" s="1" sqref="G12" start="0" length="0">
      <dxf>
        <numFmt numFmtId="35" formatCode="_(* #,##0.00_);_(* \(#,##0.00\);_(* &quot;-&quot;??_);_(@_)"/>
        <border outline="0">
          <left style="thin">
            <color indexed="64"/>
          </left>
          <right style="thin">
            <color indexed="64"/>
          </right>
          <top style="thin">
            <color indexed="64"/>
          </top>
          <bottom style="thin">
            <color indexed="64"/>
          </bottom>
        </border>
      </dxf>
    </rfmt>
    <rfmt sheetId="1" s="1" sqref="G13" start="0" length="0">
      <dxf>
        <numFmt numFmtId="35" formatCode="_(* #,##0.00_);_(* \(#,##0.00\);_(* &quot;-&quot;??_);_(@_)"/>
        <border outline="0">
          <left style="thin">
            <color indexed="64"/>
          </left>
          <right style="thin">
            <color indexed="64"/>
          </right>
          <top style="thin">
            <color indexed="64"/>
          </top>
          <bottom style="thin">
            <color indexed="64"/>
          </bottom>
        </border>
      </dxf>
    </rfmt>
    <rfmt sheetId="1" s="1" sqref="G14" start="0" length="0">
      <dxf>
        <numFmt numFmtId="35" formatCode="_(* #,##0.00_);_(* \(#,##0.00\);_(* &quot;-&quot;??_);_(@_)"/>
        <border outline="0">
          <left style="thin">
            <color indexed="64"/>
          </left>
          <right style="thin">
            <color indexed="64"/>
          </right>
          <top style="thin">
            <color indexed="64"/>
          </top>
          <bottom style="thin">
            <color indexed="64"/>
          </bottom>
        </border>
      </dxf>
    </rfmt>
    <rfmt sheetId="1" s="1" sqref="G15" start="0" length="0">
      <dxf>
        <numFmt numFmtId="35" formatCode="_(* #,##0.00_);_(* \(#,##0.00\);_(* &quot;-&quot;??_);_(@_)"/>
        <border outline="0">
          <left style="thin">
            <color indexed="64"/>
          </left>
          <right style="thin">
            <color indexed="64"/>
          </right>
          <top style="thin">
            <color indexed="64"/>
          </top>
          <bottom style="thin">
            <color indexed="64"/>
          </bottom>
        </border>
      </dxf>
    </rfmt>
    <rfmt sheetId="1" s="1" sqref="G16" start="0" length="0">
      <dxf>
        <numFmt numFmtId="35" formatCode="_(* #,##0.00_);_(* \(#,##0.00\);_(* &quot;-&quot;??_);_(@_)"/>
        <border outline="0">
          <left style="thin">
            <color indexed="64"/>
          </left>
          <right style="thin">
            <color indexed="64"/>
          </right>
          <top style="thin">
            <color indexed="64"/>
          </top>
          <bottom style="thin">
            <color indexed="64"/>
          </bottom>
        </border>
      </dxf>
    </rfmt>
    <rfmt sheetId="1" s="1" sqref="G17" start="0" length="0">
      <dxf>
        <numFmt numFmtId="35" formatCode="_(* #,##0.00_);_(* \(#,##0.00\);_(* &quot;-&quot;??_);_(@_)"/>
        <border outline="0">
          <left style="thin">
            <color indexed="64"/>
          </left>
          <right style="thin">
            <color indexed="64"/>
          </right>
          <top style="thin">
            <color indexed="64"/>
          </top>
          <bottom style="thin">
            <color indexed="64"/>
          </bottom>
        </border>
      </dxf>
    </rfmt>
    <rfmt sheetId="1" s="1" sqref="G18" start="0" length="0">
      <dxf>
        <numFmt numFmtId="35" formatCode="_(* #,##0.00_);_(* \(#,##0.00\);_(* &quot;-&quot;??_);_(@_)"/>
        <border outline="0">
          <left style="thin">
            <color indexed="64"/>
          </left>
          <right style="thin">
            <color indexed="64"/>
          </right>
          <top style="thin">
            <color indexed="64"/>
          </top>
          <bottom style="thin">
            <color indexed="64"/>
          </bottom>
        </border>
      </dxf>
    </rfmt>
    <rfmt sheetId="1" s="1" sqref="G19" start="0" length="0">
      <dxf>
        <numFmt numFmtId="35" formatCode="_(* #,##0.00_);_(* \(#,##0.00\);_(* &quot;-&quot;??_);_(@_)"/>
        <border outline="0">
          <left style="thin">
            <color indexed="64"/>
          </left>
          <right style="thin">
            <color indexed="64"/>
          </right>
          <top style="thin">
            <color indexed="64"/>
          </top>
          <bottom style="thin">
            <color indexed="64"/>
          </bottom>
        </border>
      </dxf>
    </rfmt>
    <rfmt sheetId="1" s="1" sqref="G20" start="0" length="0">
      <dxf>
        <numFmt numFmtId="35" formatCode="_(* #,##0.00_);_(* \(#,##0.00\);_(* &quot;-&quot;??_);_(@_)"/>
        <border outline="0">
          <left style="thin">
            <color indexed="64"/>
          </left>
          <right style="thin">
            <color indexed="64"/>
          </right>
          <top style="thin">
            <color indexed="64"/>
          </top>
          <bottom style="thin">
            <color indexed="64"/>
          </bottom>
        </border>
      </dxf>
    </rfmt>
    <rfmt sheetId="1" s="1" sqref="G21" start="0" length="0">
      <dxf>
        <numFmt numFmtId="35" formatCode="_(* #,##0.00_);_(* \(#,##0.00\);_(* &quot;-&quot;??_);_(@_)"/>
        <border outline="0">
          <left style="thin">
            <color indexed="64"/>
          </left>
          <right style="thin">
            <color indexed="64"/>
          </right>
          <top style="thin">
            <color indexed="64"/>
          </top>
          <bottom style="thin">
            <color indexed="64"/>
          </bottom>
        </border>
      </dxf>
    </rfmt>
    <rcc rId="0" sId="1" s="1" dxf="1" numFmtId="34">
      <nc r="G22">
        <v>0</v>
      </nc>
      <n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3" start="0" length="0">
      <dxf>
        <numFmt numFmtId="35" formatCode="_(* #,##0.00_);_(* \(#,##0.00\);_(* &quot;-&quot;??_);_(@_)"/>
        <border outline="0">
          <left style="thin">
            <color indexed="64"/>
          </left>
          <right style="thin">
            <color indexed="64"/>
          </right>
          <top style="thin">
            <color indexed="64"/>
          </top>
          <bottom style="thin">
            <color indexed="64"/>
          </bottom>
        </border>
      </dxf>
    </rfmt>
    <rfmt sheetId="1" s="1" sqref="G24" start="0" length="0">
      <dxf>
        <numFmt numFmtId="35" formatCode="_(* #,##0.00_);_(* \(#,##0.00\);_(* &quot;-&quot;??_);_(@_)"/>
        <border outline="0">
          <left style="thin">
            <color indexed="64"/>
          </left>
          <right style="thin">
            <color indexed="64"/>
          </right>
          <top style="thin">
            <color indexed="64"/>
          </top>
          <bottom style="thin">
            <color indexed="64"/>
          </bottom>
        </border>
      </dxf>
    </rfmt>
    <rfmt sheetId="1" s="1" sqref="G25" start="0" length="0">
      <dxf>
        <numFmt numFmtId="35" formatCode="_(* #,##0.00_);_(* \(#,##0.00\);_(* &quot;-&quot;??_);_(@_)"/>
        <border outline="0">
          <left style="thin">
            <color indexed="64"/>
          </left>
          <right style="thin">
            <color indexed="64"/>
          </right>
          <top style="thin">
            <color indexed="64"/>
          </top>
          <bottom style="thin">
            <color indexed="64"/>
          </bottom>
        </border>
      </dxf>
    </rfmt>
    <rfmt sheetId="1" s="1" sqref="G26" start="0" length="0">
      <dxf>
        <numFmt numFmtId="35" formatCode="_(* #,##0.00_);_(* \(#,##0.00\);_(* &quot;-&quot;??_);_(@_)"/>
        <border outline="0">
          <left style="thin">
            <color indexed="64"/>
          </left>
          <right style="thin">
            <color indexed="64"/>
          </right>
          <top style="thin">
            <color indexed="64"/>
          </top>
          <bottom style="thin">
            <color indexed="64"/>
          </bottom>
        </border>
      </dxf>
    </rfmt>
    <rfmt sheetId="1" s="1" sqref="G27" start="0" length="0">
      <dxf>
        <numFmt numFmtId="35" formatCode="_(* #,##0.00_);_(* \(#,##0.00\);_(* &quot;-&quot;??_);_(@_)"/>
        <border outline="0">
          <left style="thin">
            <color indexed="64"/>
          </left>
          <right style="thin">
            <color indexed="64"/>
          </right>
          <top style="thin">
            <color indexed="64"/>
          </top>
          <bottom style="thin">
            <color indexed="64"/>
          </bottom>
        </border>
      </dxf>
    </rfmt>
    <rfmt sheetId="1" sqref="G28" start="0" length="0">
      <dxf>
        <border outline="0">
          <left style="thin">
            <color indexed="64"/>
          </left>
          <right style="thin">
            <color indexed="64"/>
          </right>
          <top style="thin">
            <color indexed="64"/>
          </top>
          <bottom style="thin">
            <color indexed="64"/>
          </bottom>
        </border>
      </dxf>
    </rfmt>
    <rfmt sheetId="1" sqref="G29" start="0" length="0">
      <dxf>
        <border outline="0">
          <left style="thin">
            <color indexed="64"/>
          </left>
          <right style="thin">
            <color indexed="64"/>
          </right>
          <top style="thin">
            <color indexed="64"/>
          </top>
          <bottom style="thin">
            <color indexed="64"/>
          </bottom>
        </border>
      </dxf>
    </rfmt>
    <rfmt sheetId="1" sqref="G30" start="0" length="0">
      <dxf>
        <border outline="0">
          <left style="thin">
            <color indexed="64"/>
          </left>
          <right style="thin">
            <color indexed="64"/>
          </right>
          <top style="thin">
            <color indexed="64"/>
          </top>
          <bottom style="thin">
            <color indexed="64"/>
          </bottom>
        </border>
      </dxf>
    </rfmt>
    <rfmt sheetId="1" sqref="G31" start="0" length="0">
      <dxf>
        <border outline="0">
          <left style="thin">
            <color indexed="64"/>
          </left>
          <right style="thin">
            <color indexed="64"/>
          </right>
          <top style="thin">
            <color indexed="64"/>
          </top>
          <bottom style="thin">
            <color indexed="64"/>
          </bottom>
        </border>
      </dxf>
    </rfmt>
    <rfmt sheetId="1" sqref="G32" start="0" length="0">
      <dxf>
        <border outline="0">
          <left style="thin">
            <color indexed="64"/>
          </left>
          <right style="thin">
            <color indexed="64"/>
          </right>
          <top style="thin">
            <color indexed="64"/>
          </top>
          <bottom style="thin">
            <color indexed="64"/>
          </bottom>
        </border>
      </dxf>
    </rfmt>
    <rfmt sheetId="1" sqref="G33" start="0" length="0">
      <dxf>
        <border outline="0">
          <left style="thin">
            <color indexed="64"/>
          </left>
          <right style="thin">
            <color indexed="64"/>
          </right>
          <top style="thin">
            <color indexed="64"/>
          </top>
          <bottom style="thin">
            <color indexed="64"/>
          </bottom>
        </border>
      </dxf>
    </rfmt>
    <rfmt sheetId="1" sqref="G34" start="0" length="0">
      <dxf>
        <border outline="0">
          <left style="thin">
            <color indexed="64"/>
          </left>
          <right style="thin">
            <color indexed="64"/>
          </right>
          <top style="thin">
            <color indexed="64"/>
          </top>
          <bottom style="thin">
            <color indexed="64"/>
          </bottom>
        </border>
      </dxf>
    </rfmt>
    <rfmt sheetId="1" sqref="G35" start="0" length="0">
      <dxf>
        <border outline="0">
          <left style="thin">
            <color indexed="64"/>
          </left>
          <right style="thin">
            <color indexed="64"/>
          </right>
          <top style="thin">
            <color indexed="64"/>
          </top>
          <bottom style="thin">
            <color indexed="64"/>
          </bottom>
        </border>
      </dxf>
    </rfmt>
    <rfmt sheetId="1" sqref="G36" start="0" length="0">
      <dxf>
        <border outline="0">
          <left style="thin">
            <color indexed="64"/>
          </left>
          <right style="thin">
            <color indexed="64"/>
          </right>
          <top style="thin">
            <color indexed="64"/>
          </top>
          <bottom style="thin">
            <color indexed="64"/>
          </bottom>
        </border>
      </dxf>
    </rfmt>
    <rfmt sheetId="1" sqref="G37" start="0" length="0">
      <dxf>
        <border outline="0">
          <left style="thin">
            <color indexed="64"/>
          </left>
          <right style="thin">
            <color indexed="64"/>
          </right>
          <top style="thin">
            <color indexed="64"/>
          </top>
          <bottom style="thin">
            <color indexed="64"/>
          </bottom>
        </border>
      </dxf>
    </rfmt>
    <rfmt sheetId="1" sqref="G38" start="0" length="0">
      <dxf>
        <border outline="0">
          <left style="thin">
            <color indexed="64"/>
          </left>
          <right style="thin">
            <color indexed="64"/>
          </right>
          <top style="thin">
            <color indexed="64"/>
          </top>
          <bottom style="thin">
            <color indexed="64"/>
          </bottom>
        </border>
      </dxf>
    </rfmt>
    <rfmt sheetId="1" sqref="G39" start="0" length="0">
      <dxf>
        <border outline="0">
          <left style="thin">
            <color indexed="64"/>
          </left>
          <right style="thin">
            <color indexed="64"/>
          </right>
          <top style="thin">
            <color indexed="64"/>
          </top>
          <bottom style="thin">
            <color indexed="64"/>
          </bottom>
        </border>
      </dxf>
    </rfmt>
    <rfmt sheetId="1" sqref="G40" start="0" length="0">
      <dxf>
        <border outline="0">
          <left style="thin">
            <color indexed="64"/>
          </left>
          <right style="thin">
            <color indexed="64"/>
          </right>
          <top style="thin">
            <color indexed="64"/>
          </top>
          <bottom style="thin">
            <color indexed="64"/>
          </bottom>
        </border>
      </dxf>
    </rfmt>
    <rfmt sheetId="1" sqref="G41" start="0" length="0">
      <dxf>
        <border outline="0">
          <left style="thin">
            <color indexed="64"/>
          </left>
          <right style="thin">
            <color indexed="64"/>
          </right>
          <top style="thin">
            <color indexed="64"/>
          </top>
          <bottom style="thin">
            <color indexed="64"/>
          </bottom>
        </border>
      </dxf>
    </rfmt>
    <rfmt sheetId="1" sqref="G42" start="0" length="0">
      <dxf>
        <border outline="0">
          <left style="thin">
            <color indexed="64"/>
          </left>
          <right style="thin">
            <color indexed="64"/>
          </right>
          <top style="thin">
            <color indexed="64"/>
          </top>
          <bottom style="thin">
            <color indexed="64"/>
          </bottom>
        </border>
      </dxf>
    </rfmt>
    <rfmt sheetId="1" sqref="G43" start="0" length="0">
      <dxf>
        <border outline="0">
          <left style="thin">
            <color indexed="64"/>
          </left>
          <right style="thin">
            <color indexed="64"/>
          </right>
          <top style="thin">
            <color indexed="64"/>
          </top>
          <bottom style="thin">
            <color indexed="64"/>
          </bottom>
        </border>
      </dxf>
    </rfmt>
    <rfmt sheetId="1" sqref="G44" start="0" length="0">
      <dxf>
        <border outline="0">
          <left style="thin">
            <color indexed="64"/>
          </left>
          <right style="thin">
            <color indexed="64"/>
          </right>
          <top style="thin">
            <color indexed="64"/>
          </top>
          <bottom style="thin">
            <color indexed="64"/>
          </bottom>
        </border>
      </dxf>
    </rfmt>
    <rfmt sheetId="1" sqref="G45" start="0" length="0">
      <dxf>
        <border outline="0">
          <left style="thin">
            <color indexed="64"/>
          </left>
          <right style="thin">
            <color indexed="64"/>
          </right>
          <top style="thin">
            <color indexed="64"/>
          </top>
          <bottom style="thin">
            <color indexed="64"/>
          </bottom>
        </border>
      </dxf>
    </rfmt>
    <rfmt sheetId="1" sqref="G46" start="0" length="0">
      <dxf>
        <border outline="0">
          <left style="thin">
            <color indexed="64"/>
          </left>
          <right style="thin">
            <color indexed="64"/>
          </right>
          <top style="thin">
            <color indexed="64"/>
          </top>
          <bottom style="thin">
            <color indexed="64"/>
          </bottom>
        </border>
      </dxf>
    </rfmt>
    <rfmt sheetId="1" sqref="G47" start="0" length="0">
      <dxf>
        <border outline="0">
          <left style="thin">
            <color indexed="64"/>
          </left>
          <right style="thin">
            <color indexed="64"/>
          </right>
          <top style="thin">
            <color indexed="64"/>
          </top>
          <bottom style="thin">
            <color indexed="64"/>
          </bottom>
        </border>
      </dxf>
    </rfmt>
    <rfmt sheetId="1" sqref="G48" start="0" length="0">
      <dxf>
        <border outline="0">
          <left style="thin">
            <color indexed="64"/>
          </left>
          <right style="thin">
            <color indexed="64"/>
          </right>
          <top style="thin">
            <color indexed="64"/>
          </top>
          <bottom style="thin">
            <color indexed="64"/>
          </bottom>
        </border>
      </dxf>
    </rfmt>
    <rfmt sheetId="1" sqref="G49" start="0" length="0">
      <dxf>
        <border outline="0">
          <left style="thin">
            <color indexed="64"/>
          </left>
          <right style="thin">
            <color indexed="64"/>
          </right>
          <top style="thin">
            <color indexed="64"/>
          </top>
          <bottom style="thin">
            <color indexed="64"/>
          </bottom>
        </border>
      </dxf>
    </rfmt>
    <rfmt sheetId="1" sqref="G50" start="0" length="0">
      <dxf>
        <border outline="0">
          <left style="thin">
            <color indexed="64"/>
          </left>
          <right style="thin">
            <color indexed="64"/>
          </right>
          <top style="thin">
            <color indexed="64"/>
          </top>
          <bottom style="thin">
            <color indexed="64"/>
          </bottom>
        </border>
      </dxf>
    </rfmt>
    <rfmt sheetId="1" sqref="G51" start="0" length="0">
      <dxf>
        <border outline="0">
          <left style="thin">
            <color indexed="64"/>
          </left>
          <right style="thin">
            <color indexed="64"/>
          </right>
          <top style="thin">
            <color indexed="64"/>
          </top>
          <bottom style="thin">
            <color indexed="64"/>
          </bottom>
        </border>
      </dxf>
    </rfmt>
    <rfmt sheetId="1" sqref="G52" start="0" length="0">
      <dxf>
        <border outline="0">
          <left style="thin">
            <color indexed="64"/>
          </left>
          <right style="thin">
            <color indexed="64"/>
          </right>
          <top style="thin">
            <color indexed="64"/>
          </top>
          <bottom style="thin">
            <color indexed="64"/>
          </bottom>
        </border>
      </dxf>
    </rfmt>
    <rfmt sheetId="1" sqref="G53" start="0" length="0">
      <dxf>
        <border outline="0">
          <left style="thin">
            <color indexed="64"/>
          </left>
          <right style="thin">
            <color indexed="64"/>
          </right>
          <top style="thin">
            <color indexed="64"/>
          </top>
          <bottom style="thin">
            <color indexed="64"/>
          </bottom>
        </border>
      </dxf>
    </rfmt>
    <rfmt sheetId="1" sqref="G54" start="0" length="0">
      <dxf>
        <border outline="0">
          <left style="thin">
            <color indexed="64"/>
          </left>
          <right style="thin">
            <color indexed="64"/>
          </right>
          <top style="thin">
            <color indexed="64"/>
          </top>
          <bottom style="thin">
            <color indexed="64"/>
          </bottom>
        </border>
      </dxf>
    </rfmt>
    <rfmt sheetId="1" sqref="G55" start="0" length="0">
      <dxf>
        <border outline="0">
          <left style="thin">
            <color indexed="64"/>
          </left>
          <right style="thin">
            <color indexed="64"/>
          </right>
          <top style="thin">
            <color indexed="64"/>
          </top>
          <bottom style="thin">
            <color indexed="64"/>
          </bottom>
        </border>
      </dxf>
    </rfmt>
    <rfmt sheetId="1" sqref="G56" start="0" length="0">
      <dxf>
        <border outline="0">
          <left style="thin">
            <color indexed="64"/>
          </left>
          <right style="thin">
            <color indexed="64"/>
          </right>
          <top style="thin">
            <color indexed="64"/>
          </top>
          <bottom style="thin">
            <color indexed="64"/>
          </bottom>
        </border>
      </dxf>
    </rfmt>
    <rfmt sheetId="1" sqref="G57" start="0" length="0">
      <dxf>
        <border outline="0">
          <left style="thin">
            <color indexed="64"/>
          </left>
          <right style="thin">
            <color indexed="64"/>
          </right>
          <top style="thin">
            <color indexed="64"/>
          </top>
          <bottom style="thin">
            <color indexed="64"/>
          </bottom>
        </border>
      </dxf>
    </rfmt>
    <rfmt sheetId="1" sqref="G58" start="0" length="0">
      <dxf>
        <border outline="0">
          <left style="thin">
            <color indexed="64"/>
          </left>
          <right style="thin">
            <color indexed="64"/>
          </right>
          <top style="thin">
            <color indexed="64"/>
          </top>
          <bottom style="thin">
            <color indexed="64"/>
          </bottom>
        </border>
      </dxf>
    </rfmt>
    <rfmt sheetId="1" sqref="G59" start="0" length="0">
      <dxf>
        <border outline="0">
          <left style="thin">
            <color indexed="64"/>
          </left>
          <right style="thin">
            <color indexed="64"/>
          </right>
          <top style="thin">
            <color indexed="64"/>
          </top>
          <bottom style="thin">
            <color indexed="64"/>
          </bottom>
        </border>
      </dxf>
    </rfmt>
    <rfmt sheetId="1" sqref="G60" start="0" length="0">
      <dxf>
        <border outline="0">
          <left style="thin">
            <color indexed="64"/>
          </left>
          <right style="thin">
            <color indexed="64"/>
          </right>
          <top style="thin">
            <color indexed="64"/>
          </top>
          <bottom style="thin">
            <color indexed="64"/>
          </bottom>
        </border>
      </dxf>
    </rfmt>
    <rfmt sheetId="1" sqref="G61" start="0" length="0">
      <dxf>
        <border outline="0">
          <left style="thin">
            <color indexed="64"/>
          </left>
          <right style="thin">
            <color indexed="64"/>
          </right>
          <top style="thin">
            <color indexed="64"/>
          </top>
          <bottom style="thin">
            <color indexed="64"/>
          </bottom>
        </border>
      </dxf>
    </rfmt>
    <rfmt sheetId="1" sqref="G62" start="0" length="0">
      <dxf>
        <border outline="0">
          <left style="thin">
            <color indexed="64"/>
          </left>
          <right style="thin">
            <color indexed="64"/>
          </right>
          <top style="thin">
            <color indexed="64"/>
          </top>
          <bottom style="thin">
            <color indexed="64"/>
          </bottom>
        </border>
      </dxf>
    </rfmt>
    <rfmt sheetId="1" sqref="G63" start="0" length="0">
      <dxf>
        <border outline="0">
          <left style="thin">
            <color indexed="64"/>
          </left>
          <right style="thin">
            <color indexed="64"/>
          </right>
          <top style="thin">
            <color indexed="64"/>
          </top>
          <bottom style="thin">
            <color indexed="64"/>
          </bottom>
        </border>
      </dxf>
    </rfmt>
    <rfmt sheetId="1" sqref="G64" start="0" length="0">
      <dxf>
        <border outline="0">
          <left style="thin">
            <color indexed="64"/>
          </left>
          <right style="thin">
            <color indexed="64"/>
          </right>
          <top style="thin">
            <color indexed="64"/>
          </top>
          <bottom style="thin">
            <color indexed="64"/>
          </bottom>
        </border>
      </dxf>
    </rfmt>
    <rfmt sheetId="1" sqref="G65" start="0" length="0">
      <dxf>
        <border outline="0">
          <left style="thin">
            <color indexed="64"/>
          </left>
          <right style="thin">
            <color indexed="64"/>
          </right>
          <top style="thin">
            <color indexed="64"/>
          </top>
          <bottom style="thin">
            <color indexed="64"/>
          </bottom>
        </border>
      </dxf>
    </rfmt>
    <rfmt sheetId="1" sqref="G66" start="0" length="0">
      <dxf>
        <border outline="0">
          <left style="thin">
            <color indexed="64"/>
          </left>
          <right style="thin">
            <color indexed="64"/>
          </right>
          <top style="thin">
            <color indexed="64"/>
          </top>
          <bottom style="thin">
            <color indexed="64"/>
          </bottom>
        </border>
      </dxf>
    </rfmt>
    <rfmt sheetId="1" sqref="G67" start="0" length="0">
      <dxf>
        <border outline="0">
          <left style="thin">
            <color indexed="64"/>
          </left>
          <right style="thin">
            <color indexed="64"/>
          </right>
          <top style="thin">
            <color indexed="64"/>
          </top>
          <bottom style="thin">
            <color indexed="64"/>
          </bottom>
        </border>
      </dxf>
    </rfmt>
    <rfmt sheetId="1" sqref="G68" start="0" length="0">
      <dxf>
        <border outline="0">
          <left style="thin">
            <color indexed="64"/>
          </left>
          <right style="thin">
            <color indexed="64"/>
          </right>
          <top style="thin">
            <color indexed="64"/>
          </top>
          <bottom style="thin">
            <color indexed="64"/>
          </bottom>
        </border>
      </dxf>
    </rfmt>
    <rfmt sheetId="1" sqref="G69" start="0" length="0">
      <dxf>
        <border outline="0">
          <left style="thin">
            <color indexed="64"/>
          </left>
          <right style="thin">
            <color indexed="64"/>
          </right>
          <top style="thin">
            <color indexed="64"/>
          </top>
          <bottom style="thin">
            <color indexed="64"/>
          </bottom>
        </border>
      </dxf>
    </rfmt>
    <rfmt sheetId="1" sqref="G70" start="0" length="0">
      <dxf>
        <border outline="0">
          <left style="thin">
            <color indexed="64"/>
          </left>
          <right style="thin">
            <color indexed="64"/>
          </right>
          <top style="thin">
            <color indexed="64"/>
          </top>
          <bottom style="thin">
            <color indexed="64"/>
          </bottom>
        </border>
      </dxf>
    </rfmt>
    <rfmt sheetId="1" sqref="G71" start="0" length="0">
      <dxf>
        <border outline="0">
          <left style="thin">
            <color indexed="64"/>
          </left>
          <right style="thin">
            <color indexed="64"/>
          </right>
          <top style="thin">
            <color indexed="64"/>
          </top>
          <bottom style="thin">
            <color indexed="64"/>
          </bottom>
        </border>
      </dxf>
    </rfmt>
    <rfmt sheetId="1" sqref="G72" start="0" length="0">
      <dxf>
        <border outline="0">
          <left style="thin">
            <color indexed="64"/>
          </left>
          <right style="thin">
            <color indexed="64"/>
          </right>
          <top style="thin">
            <color indexed="64"/>
          </top>
          <bottom style="thin">
            <color indexed="64"/>
          </bottom>
        </border>
      </dxf>
    </rfmt>
    <rfmt sheetId="1" sqref="G73" start="0" length="0">
      <dxf>
        <border outline="0">
          <left style="thin">
            <color indexed="64"/>
          </left>
          <right style="thin">
            <color indexed="64"/>
          </right>
          <top style="thin">
            <color indexed="64"/>
          </top>
          <bottom style="thin">
            <color indexed="64"/>
          </bottom>
        </border>
      </dxf>
    </rfmt>
    <rfmt sheetId="1" sqref="G74" start="0" length="0">
      <dxf>
        <border outline="0">
          <left style="thin">
            <color indexed="64"/>
          </left>
          <right style="thin">
            <color indexed="64"/>
          </right>
          <top style="thin">
            <color indexed="64"/>
          </top>
          <bottom style="thin">
            <color indexed="64"/>
          </bottom>
        </border>
      </dxf>
    </rfmt>
    <rfmt sheetId="1" sqref="G75" start="0" length="0">
      <dxf>
        <border outline="0">
          <left style="thin">
            <color indexed="64"/>
          </left>
          <right style="thin">
            <color indexed="64"/>
          </right>
          <top style="thin">
            <color indexed="64"/>
          </top>
          <bottom style="thin">
            <color indexed="64"/>
          </bottom>
        </border>
      </dxf>
    </rfmt>
    <rfmt sheetId="1" sqref="G76" start="0" length="0">
      <dxf>
        <border outline="0">
          <left style="thin">
            <color indexed="64"/>
          </left>
          <right style="thin">
            <color indexed="64"/>
          </right>
          <top style="thin">
            <color indexed="64"/>
          </top>
          <bottom style="thin">
            <color indexed="64"/>
          </bottom>
        </border>
      </dxf>
    </rfmt>
    <rfmt sheetId="1" sqref="G77" start="0" length="0">
      <dxf>
        <border outline="0">
          <left style="thin">
            <color indexed="64"/>
          </left>
          <right style="thin">
            <color indexed="64"/>
          </right>
          <top style="thin">
            <color indexed="64"/>
          </top>
          <bottom style="thin">
            <color indexed="64"/>
          </bottom>
        </border>
      </dxf>
    </rfmt>
    <rfmt sheetId="1" sqref="G78" start="0" length="0">
      <dxf>
        <border outline="0">
          <left style="thin">
            <color indexed="64"/>
          </left>
          <right style="thin">
            <color indexed="64"/>
          </right>
          <top style="thin">
            <color indexed="64"/>
          </top>
          <bottom style="thin">
            <color indexed="64"/>
          </bottom>
        </border>
      </dxf>
    </rfmt>
    <rfmt sheetId="1" sqref="G79" start="0" length="0">
      <dxf>
        <border outline="0">
          <left style="thin">
            <color indexed="64"/>
          </left>
          <right style="thin">
            <color indexed="64"/>
          </right>
          <top style="thin">
            <color indexed="64"/>
          </top>
          <bottom style="thin">
            <color indexed="64"/>
          </bottom>
        </border>
      </dxf>
    </rfmt>
    <rfmt sheetId="1" sqref="G80" start="0" length="0">
      <dxf>
        <border outline="0">
          <left style="thin">
            <color indexed="64"/>
          </left>
          <right style="thin">
            <color indexed="64"/>
          </right>
          <top style="thin">
            <color indexed="64"/>
          </top>
          <bottom style="thin">
            <color indexed="64"/>
          </bottom>
        </border>
      </dxf>
    </rfmt>
    <rfmt sheetId="1" sqref="G81" start="0" length="0">
      <dxf>
        <border outline="0">
          <left style="thin">
            <color indexed="64"/>
          </left>
          <right style="thin">
            <color indexed="64"/>
          </right>
          <top style="thin">
            <color indexed="64"/>
          </top>
          <bottom style="thin">
            <color indexed="64"/>
          </bottom>
        </border>
      </dxf>
    </rfmt>
    <rfmt sheetId="1" sqref="G82" start="0" length="0">
      <dxf>
        <border outline="0">
          <left style="thin">
            <color indexed="64"/>
          </left>
          <right style="thin">
            <color indexed="64"/>
          </right>
          <top style="thin">
            <color indexed="64"/>
          </top>
          <bottom style="thin">
            <color indexed="64"/>
          </bottom>
        </border>
      </dxf>
    </rfmt>
    <rfmt sheetId="1" sqref="G83" start="0" length="0">
      <dxf>
        <border outline="0">
          <left style="thin">
            <color indexed="64"/>
          </left>
          <right style="thin">
            <color indexed="64"/>
          </right>
          <top style="thin">
            <color indexed="64"/>
          </top>
          <bottom style="thin">
            <color indexed="64"/>
          </bottom>
        </border>
      </dxf>
    </rfmt>
    <rfmt sheetId="1" sqref="G84" start="0" length="0">
      <dxf>
        <border outline="0">
          <left style="thin">
            <color indexed="64"/>
          </left>
          <right style="thin">
            <color indexed="64"/>
          </right>
          <top style="thin">
            <color indexed="64"/>
          </top>
          <bottom style="thin">
            <color indexed="64"/>
          </bottom>
        </border>
      </dxf>
    </rfmt>
    <rfmt sheetId="1" sqref="G85" start="0" length="0">
      <dxf>
        <border outline="0">
          <left style="thin">
            <color indexed="64"/>
          </left>
          <right style="thin">
            <color indexed="64"/>
          </right>
          <top style="thin">
            <color indexed="64"/>
          </top>
          <bottom style="thin">
            <color indexed="64"/>
          </bottom>
        </border>
      </dxf>
    </rfmt>
    <rfmt sheetId="1" sqref="G86" start="0" length="0">
      <dxf>
        <border outline="0">
          <left style="thin">
            <color indexed="64"/>
          </left>
          <right style="thin">
            <color indexed="64"/>
          </right>
          <top style="thin">
            <color indexed="64"/>
          </top>
          <bottom style="thin">
            <color indexed="64"/>
          </bottom>
        </border>
      </dxf>
    </rfmt>
    <rfmt sheetId="1" sqref="G87" start="0" length="0">
      <dxf>
        <border outline="0">
          <left style="thin">
            <color indexed="64"/>
          </left>
          <right style="thin">
            <color indexed="64"/>
          </right>
          <top style="thin">
            <color indexed="64"/>
          </top>
          <bottom style="thin">
            <color indexed="64"/>
          </bottom>
        </border>
      </dxf>
    </rfmt>
    <rfmt sheetId="1" sqref="G88" start="0" length="0">
      <dxf>
        <border outline="0">
          <left style="thin">
            <color indexed="64"/>
          </left>
          <right style="thin">
            <color indexed="64"/>
          </right>
          <top style="thin">
            <color indexed="64"/>
          </top>
          <bottom style="thin">
            <color indexed="64"/>
          </bottom>
        </border>
      </dxf>
    </rfmt>
    <rfmt sheetId="1" sqref="G89" start="0" length="0">
      <dxf>
        <border outline="0">
          <left style="thin">
            <color indexed="64"/>
          </left>
          <right style="thin">
            <color indexed="64"/>
          </right>
          <top style="thin">
            <color indexed="64"/>
          </top>
          <bottom style="thin">
            <color indexed="64"/>
          </bottom>
        </border>
      </dxf>
    </rfmt>
    <rfmt sheetId="1" sqref="G90" start="0" length="0">
      <dxf>
        <border outline="0">
          <left style="thin">
            <color indexed="64"/>
          </left>
          <right style="thin">
            <color indexed="64"/>
          </right>
          <top style="thin">
            <color indexed="64"/>
          </top>
          <bottom style="thin">
            <color indexed="64"/>
          </bottom>
        </border>
      </dxf>
    </rfmt>
    <rfmt sheetId="1" sqref="G91" start="0" length="0">
      <dxf>
        <border outline="0">
          <left style="thin">
            <color indexed="64"/>
          </left>
          <right style="thin">
            <color indexed="64"/>
          </right>
          <top style="thin">
            <color indexed="64"/>
          </top>
          <bottom style="thin">
            <color indexed="64"/>
          </bottom>
        </border>
      </dxf>
    </rfmt>
    <rfmt sheetId="1" sqref="G92" start="0" length="0">
      <dxf>
        <border outline="0">
          <left style="thin">
            <color indexed="64"/>
          </left>
          <right style="thin">
            <color indexed="64"/>
          </right>
          <top style="thin">
            <color indexed="64"/>
          </top>
          <bottom style="thin">
            <color indexed="64"/>
          </bottom>
        </border>
      </dxf>
    </rfmt>
    <rfmt sheetId="1" sqref="G93" start="0" length="0">
      <dxf>
        <border outline="0">
          <left style="thin">
            <color indexed="64"/>
          </left>
          <right style="thin">
            <color indexed="64"/>
          </right>
          <top style="thin">
            <color indexed="64"/>
          </top>
          <bottom style="thin">
            <color indexed="64"/>
          </bottom>
        </border>
      </dxf>
    </rfmt>
    <rfmt sheetId="1" sqref="G94" start="0" length="0">
      <dxf>
        <border outline="0">
          <left style="thin">
            <color indexed="64"/>
          </left>
          <right style="thin">
            <color indexed="64"/>
          </right>
          <top style="thin">
            <color indexed="64"/>
          </top>
          <bottom style="thin">
            <color indexed="64"/>
          </bottom>
        </border>
      </dxf>
    </rfmt>
    <rfmt sheetId="1" sqref="G95" start="0" length="0">
      <dxf>
        <border outline="0">
          <left style="thin">
            <color indexed="64"/>
          </left>
          <right style="thin">
            <color indexed="64"/>
          </right>
          <top style="thin">
            <color indexed="64"/>
          </top>
          <bottom style="thin">
            <color indexed="64"/>
          </bottom>
        </border>
      </dxf>
    </rfmt>
    <rfmt sheetId="1" sqref="G96" start="0" length="0">
      <dxf>
        <border outline="0">
          <left style="thin">
            <color indexed="64"/>
          </left>
          <right style="thin">
            <color indexed="64"/>
          </right>
          <top style="thin">
            <color indexed="64"/>
          </top>
          <bottom style="thin">
            <color indexed="64"/>
          </bottom>
        </border>
      </dxf>
    </rfmt>
    <rfmt sheetId="1" sqref="G97" start="0" length="0">
      <dxf>
        <border outline="0">
          <left style="thin">
            <color indexed="64"/>
          </left>
          <right style="thin">
            <color indexed="64"/>
          </right>
          <top style="thin">
            <color indexed="64"/>
          </top>
          <bottom style="thin">
            <color indexed="64"/>
          </bottom>
        </border>
      </dxf>
    </rfmt>
    <rfmt sheetId="1" sqref="G98" start="0" length="0">
      <dxf>
        <border outline="0">
          <left style="thin">
            <color indexed="64"/>
          </left>
          <right style="thin">
            <color indexed="64"/>
          </right>
          <top style="thin">
            <color indexed="64"/>
          </top>
          <bottom style="thin">
            <color indexed="64"/>
          </bottom>
        </border>
      </dxf>
    </rfmt>
    <rfmt sheetId="1" sqref="G99" start="0" length="0">
      <dxf>
        <border outline="0">
          <left style="thin">
            <color indexed="64"/>
          </left>
          <right style="thin">
            <color indexed="64"/>
          </right>
          <top style="thin">
            <color indexed="64"/>
          </top>
          <bottom style="thin">
            <color indexed="64"/>
          </bottom>
        </border>
      </dxf>
    </rfmt>
    <rfmt sheetId="1" sqref="G100" start="0" length="0">
      <dxf>
        <border outline="0">
          <left style="thin">
            <color indexed="64"/>
          </left>
          <right style="thin">
            <color indexed="64"/>
          </right>
          <top style="thin">
            <color indexed="64"/>
          </top>
          <bottom style="thin">
            <color indexed="64"/>
          </bottom>
        </border>
      </dxf>
    </rfmt>
    <rfmt sheetId="1" sqref="G101" start="0" length="0">
      <dxf>
        <border outline="0">
          <left style="thin">
            <color indexed="64"/>
          </left>
          <right style="thin">
            <color indexed="64"/>
          </right>
          <top style="thin">
            <color indexed="64"/>
          </top>
          <bottom style="thin">
            <color indexed="64"/>
          </bottom>
        </border>
      </dxf>
    </rfmt>
    <rfmt sheetId="1" sqref="G102" start="0" length="0">
      <dxf>
        <border outline="0">
          <left style="thin">
            <color indexed="64"/>
          </left>
          <right style="thin">
            <color indexed="64"/>
          </right>
          <top style="thin">
            <color indexed="64"/>
          </top>
          <bottom style="thin">
            <color indexed="64"/>
          </bottom>
        </border>
      </dxf>
    </rfmt>
    <rfmt sheetId="1" sqref="G103" start="0" length="0">
      <dxf>
        <border outline="0">
          <left style="thin">
            <color indexed="64"/>
          </left>
          <right style="thin">
            <color indexed="64"/>
          </right>
          <top style="thin">
            <color indexed="64"/>
          </top>
          <bottom style="thin">
            <color indexed="64"/>
          </bottom>
        </border>
      </dxf>
    </rfmt>
    <rfmt sheetId="1" sqref="G104" start="0" length="0">
      <dxf>
        <border outline="0">
          <left style="thin">
            <color indexed="64"/>
          </left>
          <right style="thin">
            <color indexed="64"/>
          </right>
          <top style="thin">
            <color indexed="64"/>
          </top>
          <bottom style="thin">
            <color indexed="64"/>
          </bottom>
        </border>
      </dxf>
    </rfmt>
    <rfmt sheetId="1" sqref="G105" start="0" length="0">
      <dxf>
        <border outline="0">
          <left style="thin">
            <color indexed="64"/>
          </left>
          <right style="thin">
            <color indexed="64"/>
          </right>
          <top style="thin">
            <color indexed="64"/>
          </top>
          <bottom style="thin">
            <color indexed="64"/>
          </bottom>
        </border>
      </dxf>
    </rfmt>
    <rfmt sheetId="1" sqref="G106" start="0" length="0">
      <dxf>
        <border outline="0">
          <left style="thin">
            <color indexed="64"/>
          </left>
          <right style="thin">
            <color indexed="64"/>
          </right>
          <top style="thin">
            <color indexed="64"/>
          </top>
          <bottom style="thin">
            <color indexed="64"/>
          </bottom>
        </border>
      </dxf>
    </rfmt>
    <rfmt sheetId="1" sqref="G107" start="0" length="0">
      <dxf>
        <border outline="0">
          <left style="thin">
            <color indexed="64"/>
          </left>
          <right style="thin">
            <color indexed="64"/>
          </right>
          <top style="thin">
            <color indexed="64"/>
          </top>
          <bottom style="thin">
            <color indexed="64"/>
          </bottom>
        </border>
      </dxf>
    </rfmt>
    <rfmt sheetId="1" sqref="G108" start="0" length="0">
      <dxf>
        <border outline="0">
          <left style="thin">
            <color indexed="64"/>
          </left>
          <right style="thin">
            <color indexed="64"/>
          </right>
          <top style="thin">
            <color indexed="64"/>
          </top>
          <bottom style="thin">
            <color indexed="64"/>
          </bottom>
        </border>
      </dxf>
    </rfmt>
    <rfmt sheetId="1" sqref="G109" start="0" length="0">
      <dxf>
        <border outline="0">
          <left style="thin">
            <color indexed="64"/>
          </left>
          <right style="thin">
            <color indexed="64"/>
          </right>
          <top style="thin">
            <color indexed="64"/>
          </top>
          <bottom style="thin">
            <color indexed="64"/>
          </bottom>
        </border>
      </dxf>
    </rfmt>
    <rfmt sheetId="1" sqref="G110" start="0" length="0">
      <dxf>
        <border outline="0">
          <left style="thin">
            <color indexed="64"/>
          </left>
          <right style="thin">
            <color indexed="64"/>
          </right>
          <top style="thin">
            <color indexed="64"/>
          </top>
          <bottom style="thin">
            <color indexed="64"/>
          </bottom>
        </border>
      </dxf>
    </rfmt>
    <rfmt sheetId="1" sqref="G111" start="0" length="0">
      <dxf>
        <border outline="0">
          <left style="thin">
            <color indexed="64"/>
          </left>
          <right style="thin">
            <color indexed="64"/>
          </right>
          <top style="thin">
            <color indexed="64"/>
          </top>
          <bottom style="thin">
            <color indexed="64"/>
          </bottom>
        </border>
      </dxf>
    </rfmt>
    <rfmt sheetId="1" sqref="G112" start="0" length="0">
      <dxf>
        <border outline="0">
          <left style="thin">
            <color indexed="64"/>
          </left>
          <right style="thin">
            <color indexed="64"/>
          </right>
          <top style="thin">
            <color indexed="64"/>
          </top>
          <bottom style="thin">
            <color indexed="64"/>
          </bottom>
        </border>
      </dxf>
    </rfmt>
    <rfmt sheetId="1" sqref="G113" start="0" length="0">
      <dxf>
        <border outline="0">
          <left style="thin">
            <color indexed="64"/>
          </left>
          <right style="thin">
            <color indexed="64"/>
          </right>
          <top style="thin">
            <color indexed="64"/>
          </top>
          <bottom style="thin">
            <color indexed="64"/>
          </bottom>
        </border>
      </dxf>
    </rfmt>
    <rfmt sheetId="1" sqref="G114" start="0" length="0">
      <dxf>
        <border outline="0">
          <left style="thin">
            <color indexed="64"/>
          </left>
          <right style="thin">
            <color indexed="64"/>
          </right>
          <top style="thin">
            <color indexed="64"/>
          </top>
          <bottom style="thin">
            <color indexed="64"/>
          </bottom>
        </border>
      </dxf>
    </rfmt>
    <rfmt sheetId="1" sqref="G115" start="0" length="0">
      <dxf>
        <border outline="0">
          <left style="thin">
            <color indexed="64"/>
          </left>
          <right style="thin">
            <color indexed="64"/>
          </right>
          <top style="thin">
            <color indexed="64"/>
          </top>
          <bottom style="thin">
            <color indexed="64"/>
          </bottom>
        </border>
      </dxf>
    </rfmt>
    <rfmt sheetId="1" sqref="G116" start="0" length="0">
      <dxf>
        <border outline="0">
          <left style="thin">
            <color indexed="64"/>
          </left>
          <right style="thin">
            <color indexed="64"/>
          </right>
          <top style="thin">
            <color indexed="64"/>
          </top>
          <bottom style="thin">
            <color indexed="64"/>
          </bottom>
        </border>
      </dxf>
    </rfmt>
    <rfmt sheetId="1" sqref="G117" start="0" length="0">
      <dxf>
        <border outline="0">
          <left style="thin">
            <color indexed="64"/>
          </left>
          <right style="thin">
            <color indexed="64"/>
          </right>
          <top style="thin">
            <color indexed="64"/>
          </top>
          <bottom style="thin">
            <color indexed="64"/>
          </bottom>
        </border>
      </dxf>
    </rfmt>
    <rfmt sheetId="1" sqref="G118" start="0" length="0">
      <dxf>
        <border outline="0">
          <left style="thin">
            <color indexed="64"/>
          </left>
          <right style="thin">
            <color indexed="64"/>
          </right>
          <top style="thin">
            <color indexed="64"/>
          </top>
          <bottom style="thin">
            <color indexed="64"/>
          </bottom>
        </border>
      </dxf>
    </rfmt>
    <rfmt sheetId="1" sqref="G119" start="0" length="0">
      <dxf>
        <border outline="0">
          <left style="thin">
            <color indexed="64"/>
          </left>
          <right style="thin">
            <color indexed="64"/>
          </right>
          <top style="thin">
            <color indexed="64"/>
          </top>
          <bottom style="thin">
            <color indexed="64"/>
          </bottom>
        </border>
      </dxf>
    </rfmt>
    <rfmt sheetId="1" sqref="G120" start="0" length="0">
      <dxf>
        <border outline="0">
          <left style="thin">
            <color indexed="64"/>
          </left>
          <right style="thin">
            <color indexed="64"/>
          </right>
          <top style="thin">
            <color indexed="64"/>
          </top>
          <bottom style="thin">
            <color indexed="64"/>
          </bottom>
        </border>
      </dxf>
    </rfmt>
    <rfmt sheetId="1" sqref="G121" start="0" length="0">
      <dxf>
        <border outline="0">
          <left style="thin">
            <color indexed="64"/>
          </left>
          <right style="thin">
            <color indexed="64"/>
          </right>
          <top style="thin">
            <color indexed="64"/>
          </top>
          <bottom style="thin">
            <color indexed="64"/>
          </bottom>
        </border>
      </dxf>
    </rfmt>
    <rfmt sheetId="1" sqref="G122" start="0" length="0">
      <dxf>
        <border outline="0">
          <left style="thin">
            <color indexed="64"/>
          </left>
          <right style="thin">
            <color indexed="64"/>
          </right>
          <top style="thin">
            <color indexed="64"/>
          </top>
          <bottom style="thin">
            <color indexed="64"/>
          </bottom>
        </border>
      </dxf>
    </rfmt>
    <rfmt sheetId="1" s="1" sqref="G123" start="0" length="0">
      <dxf>
        <font>
          <b/>
          <sz val="10"/>
          <color auto="1"/>
          <name val="GHEA Grapalat"/>
          <scheme val="none"/>
        </font>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4"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2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2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5"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3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39"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1"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4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4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0" start="0" length="0">
      <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dxf>
    </rfmt>
    <rfmt sheetId="1" s="1" sqref="G15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5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6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7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8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3">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5"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197"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198">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19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1"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2"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3"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4"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5">
        <v>0</v>
      </nc>
      <ndxf>
        <font>
          <b/>
          <sz val="10"/>
          <color auto="1"/>
          <name val="GHEA Grapalat"/>
          <scheme val="none"/>
        </font>
        <numFmt numFmtId="164" formatCode="_(* #,##0.0_);_(* \(#,##0.0\);_(* &quot;-&quot;??_);_(@_)"/>
        <alignment horizontal="center" vertical="center" readingOrder="0"/>
        <border outline="0">
          <left style="thin">
            <color indexed="64"/>
          </left>
          <right style="thin">
            <color indexed="64"/>
          </right>
          <top style="thin">
            <color indexed="64"/>
          </top>
          <bottom style="thin">
            <color indexed="64"/>
          </bottom>
        </border>
      </ndxf>
    </rcc>
    <rfmt sheetId="1" s="1" sqref="G206"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cc rId="0" sId="1" s="1" dxf="1" numFmtId="34">
      <nc r="G207">
        <v>0</v>
      </nc>
      <n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ndxf>
    </rcc>
    <rfmt sheetId="1" s="1" sqref="G208"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09"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fmt sheetId="1" s="1" sqref="G210" start="0" length="0">
      <dxf>
        <numFmt numFmtId="164" formatCode="_(* #,##0.0_);_(* \(#,##0.0\);_(* &quot;-&quot;??_);_(@_)"/>
        <alignment horizontal="right" vertical="center" readingOrder="0"/>
        <border outline="0">
          <left style="thin">
            <color indexed="64"/>
          </left>
          <right style="thin">
            <color indexed="64"/>
          </right>
          <top style="thin">
            <color indexed="64"/>
          </top>
          <bottom style="thin">
            <color indexed="64"/>
          </bottom>
        </border>
      </dxf>
    </rfmt>
  </rrc>
  <rcv guid="{01CB58A5-26D0-46BD-B29D-821AF0761C0F}" action="delete"/>
  <rdn rId="0" localSheetId="1" customView="1" name="Z_01CB58A5_26D0_46BD_B29D_821AF0761C0F_.wvu.Cols" hidden="1" oldHidden="1">
    <formula>Ամփոփ!$D:$E</formula>
    <oldFormula>Ամփոփ!$D:$E</oldFormula>
  </rdn>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6" sId="1" odxf="1" dxf="1">
    <oc r="C4" t="inlineStr">
      <is>
        <t>ՏԵՔՍՏԸ ԿԱՄ ԲՈՎԱՆԴԱԿՈՒԹՅՈՒՆԸ</t>
      </is>
    </oc>
    <nc r="C4"/>
    <o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odxf>
    <ndxf>
      <font>
        <b val="0"/>
        <name val="GHEA Grapalat"/>
        <scheme val="none"/>
      </font>
      <alignment horizontal="general" vertical="top" readingOrder="0"/>
      <border outline="0">
        <left/>
        <right/>
        <top/>
        <bottom/>
      </border>
    </ndxf>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C1048576">
    <dxf>
      <alignment horizontal="left" readingOrder="0"/>
    </dxf>
  </rfmt>
  <rfmt sheetId="1" sqref="F1:F1048576">
    <dxf>
      <alignment horizontal="left" readingOrder="0"/>
    </dxf>
  </rfmt>
  <rfmt sheetId="1" sqref="F1:F1048576">
    <dxf>
      <alignment wrapText="1" readingOrder="0"/>
    </dxf>
  </rfmt>
  <rrc rId="2157" sId="1" ref="D1:D1048576" action="deleteCol">
    <undo index="0" exp="area" ref3D="1" dr="$D$1:$E$1048576" dn="Z_01CB58A5_26D0_46BD_B29D_821AF0761C0F_.wvu.Cols" sId="1"/>
    <rfmt sheetId="1" xfDxf="1" sqref="D1:D1048576" start="0" length="0">
      <dxf>
        <font>
          <name val="GHEA Grapalat"/>
          <scheme val="none"/>
        </font>
        <alignment horizontal="left" readingOrder="0"/>
      </dxf>
    </rfmt>
    <rfmt sheetId="1" sqref="D1" start="0" length="0">
      <dxf>
        <font>
          <b/>
          <name val="GHEA Grapalat"/>
          <scheme val="none"/>
        </font>
        <alignment horizontal="center" vertical="center" readingOrder="0"/>
      </dxf>
    </rfmt>
    <rfmt sheetId="1" sqref="D2" start="0" length="0">
      <dxf>
        <font>
          <b/>
          <name val="GHEA Grapalat"/>
          <scheme val="none"/>
        </font>
        <alignment horizontal="center" vertical="center" readingOrder="0"/>
      </dxf>
    </rfmt>
    <rcc rId="0" sId="1" dxf="1">
      <nc r="D4" t="inlineStr">
        <is>
          <t>ԳԵՐԱՏԵՍՉՈՒԹՅԱՆ ԴԻՐՔՈՐՈՇՈՒՄԸ</t>
        </is>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qref="D5" start="0" length="0">
      <dxf>
        <alignment horizontal="general" vertical="center" readingOrder="0"/>
        <border outline="0">
          <left style="thin">
            <color indexed="64"/>
          </left>
          <right style="thin">
            <color indexed="64"/>
          </right>
          <top style="thin">
            <color indexed="64"/>
          </top>
          <bottom style="thin">
            <color indexed="64"/>
          </bottom>
        </border>
      </dxf>
    </rfmt>
    <rfmt sheetId="1" sqref="D6" start="0" length="0">
      <dxf>
        <font>
          <b/>
          <i/>
          <name val="GHEA Grapalat"/>
          <scheme val="none"/>
        </font>
        <alignment horizontal="general" vertical="center" readingOrder="0"/>
        <border outline="0">
          <top style="thin">
            <color indexed="64"/>
          </top>
          <bottom style="thin">
            <color indexed="64"/>
          </bottom>
        </border>
      </dxf>
    </rfmt>
    <rcc rId="0" sId="1" dxf="1">
      <nc r="D7" t="inlineStr">
        <is>
          <t>«Հայաստանի Հանրապետության 2024 թվականի պետական բյուջեի մասին» Հայաստանի Հանրապետության օրենքի նախագծի վերաբերյալ Ազգային ժողովի պատգամավորների կողմից ներկայացված առաջարկությունների կապակցությամբ դիտողություններ և առաջարկություններ չկան:</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8" t="inlineStr">
        <is>
          <t>Առաջարկն ընդունվել է: 2024 թվականի բյուջետային հայտը կներկայացվի լրացուցիչ:</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9" t="inlineStr">
        <is>
          <t>«Ձեռներեցության տեխնոլոգիական էկոհամակարգ» միջոցառման (որը մինչև 2022թ. անվանվում էր «Գաղափարից մինչև բիզնես») «Գաղափարից մինչև բիզնես» դրամաշնորհային ծրագրի շրջանակում 2024 թվականին նախատեսվող ֆինանսավորումը կազմում է 350 մլն. ՀՀ դրամ: Միևնույն ժամանակ, ծրագրի շրջանակում ևս 150 մլն. ՀՀ դրամ նախատեսվում է ուղղել մի շարք այլ դրամաշնորհային միջոցառումների իրականացմանը:
Այսպիսով, «Ձեռներեցության տեխնոլոգիական էկոհամակարգ» միջոցառման շրջանակում իրականացվելիք ծրագրերին հատկացվելիք գումարի ավելացման առնչությամբ առաջարկությունն ընդունվել է:2024 թվականի բյուջետային հայտը կներկայացվի լրացուցիչ:</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0" t="inlineStr">
        <is>
          <t>Առաջարկն ընդունվել է: 2024 թվականի բյուջետային հայտը կներկայացվի լրացուցիչ:</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1" t="inlineStr">
        <is>
          <t>Կարևորելով Արհեստական բանականության դերը և որակյալ ենթակառուցվածք ստեղծելու անհրաժեշտությունը դրական ենք գնահատում ԱԲ գիտահետազոտական կենտրոնի արդիականացման վերաբերյալ առաջարկը: ՀՀ բարձր տեխնոլոգիական արդյունաբերության նախարարությունը ևս այն դիտարկել է, հաշվի առնելով, որ կենտրոնի ստեղծումը կբերի մի շարք մրցակցային առավելություններ և առանցքային դեր կունենա ԱԲ հետազոտությունների և նորարարությունների առաջխաղացման գործում:
Գերհամակարգիչը  կապահովի անհրաժեշտ ենթակառուցվածք՝ ԱԲ հետազոտությունները, նորարարությունները առաջ մղելու համար, կնպաստի տեխնոլոգիական առաջընթացին և տարբեր ոլորտներում բարդ խնդիրների լուծումների մշակմանը: Գերհամակարգիչները մեծ դեր ունեն լայնածավալ սիմուլյացիաներ իրականացնելու (բարդ համակարգերի վարքագծի մոդելավորում), խորը ուսուցման (deep learning) և նեյրոնային ցանցերի ճարտարապետության (neural network architectures), մեծ տվյալների (big data) արդյունավետ մշակման համար:
ՀՀ բարձր տեխնոլոգիական արդյունաբերության նախարարությունը նախաձեռնել էր  քննարկում ԱԲ գործիքների կիրառման կարիքների գնահատման վերաբերյալ։ Նպատակն էր, ըստ ներկայացվող կարիքների, դիտարկել GPU bassed Supercomputer-ի կիրառելիության տարբերակները։ 
Կառավարման մոդելի վերաբերյալ Նախարարության ուսումնասիրությունները դեռ չեն ավարտվել, և գտնում ենք, որ նախանշված արժեքով ռեսուրսը միայն սկիզբն է, հետագայում անհրաժեշտ է լինելու ներգրավել ավելի շատ ռեսուրս՝ ազգային մրցունակության բարձրացման համար: Կառավարման մոդելի հստակությունից հետո կկարողանանք սահմանել ավելի հավակնոտ թիրախներ՝ ներգրավելով այլ ռեսուրսներ:
 2024 թվականի բյուջետային հայտը կներկայացվի լրացուցիչ:</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2" t="inlineStr">
        <is>
          <r>
            <rPr>
              <b/>
              <sz val="10"/>
              <rFont val="GHEA Grapalat"/>
              <family val="3"/>
            </rPr>
            <t>Ընդունվել է ի գիտություն</t>
          </r>
          <r>
            <rPr>
              <sz val="10"/>
              <rFont val="GHEA Grapalat"/>
              <family val="3"/>
            </rPr>
            <t>։
Շարունակվում է ՀՀ կառավարության 2022 թվականի փետրվարի 17-ի N 169-Լ որոշմամբ հաստատված՝ Արցախի Հանրապետության առանձին շրջաններից տեղահանված ընտանիքների համար բնակարանային մատչելիության ապահովման պետական աջակցության ծրագիրը, որի շրջանակներում 13.11.2023 թ. դրությամբ հավաստագիր է ստացել 3763 ընտանիք, որից շուրջ 1792 հավաստագրի հիման վրա արդեն իսկ իրականացվել է անշարժ գույքի ձեռքբերման նպատակով հիփոթեքային վարկավորում։ 
 Միաժամանակ տեղեկացնում ենք, որ Լեռնային Ղարաբաղից բռնի տեղահանվածների համար բնակարանային մատչելիության ապահովման պետական աջակցության նոր ծրագրերի բովանդակությունն ու իրականացման ընթացակարգը ներկայումս ՀՀ կառավարությունում քննարկվում են։</t>
          </r>
          <r>
            <rPr>
              <sz val="9"/>
              <rFont val="GHEA Grapalat"/>
              <family val="3"/>
            </rPr>
            <t xml:space="preserve">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3" t="inlineStr">
        <is>
          <t xml:space="preserve">Ընդունելի է:
ՀՀ կառավարության 2001 թ․ նոյեմբերի 17-ի N 1123 որոշմամբ հաստատված Գիտական և գիտատեխնիկական պետական ծրագրերի նպատակային-ծրագրային ֆինանսավորման կարգի և ՀՀ վարչապետի 2023 թ․ հունվարի 26-ի N 86-Ա որոշմամբ հաստատված ՀՀ 2024 թվականի պետական բյուջեի մշակման գործընթացի` ՀՀ 2024-2026 թթ․ պետական ՄԺԾ ծրագրի և 2024 թ․ ՀՀ պետական բյուջեի նախագծերի մշակման աշխատանքների իրականացման ժամանակացույցի համաձայն՝ Բարձրագույն կրթության և գիտության կոմիտեն 2023 թ․ առաջին եռամսյակում ընդունել է պետական նպատակային ծրագրերի հայտեր՝ ներկայացված ՀՀ էկոնոմիկայի, ՀՀ շրջակա միջավայրի, ՀՀ տարածքային կառավարման և ենթակառուցվածքների, ՀՀ կրթության, գիտության, մշակույթի և սպորտի նախարարությունների և ՀՀ գիտությունների ազգային ակադեմիայի կողմից: Ստացված հայտերի ընդհանուր քանակը 38-ն է:
Ներկայացված ծրագրերի հայտերին կցված են նաև համապատասխան շահագրգիռ գերատեսչությունների և կազմակերպությունների եզրակացությունները և գրությունները՝ ծրագրերի իրականացման արդյունքների կիրառելիության և կարևորության վերաբերյալ:
Հաշվի առնելով ՀՀ ֆինանսների նախարարության կողմից ներկայացված չափաքանակների առաջարկը՝ համապատասխան ֆինանսական ծավալների շրջանակներում 2024 թ․ նախատեսվում է ֆինանսավորել 7 ծրագիր, որից 6-ը նախորդ տարիներից շարունակվող ծրագրեր են, որոնք ունեն 3 - 5 տարվա տևողություն:
Ելնելով շահագրգիռ գերատեսչությունների և կազմակերպությունների եզրակացություններից, ինչպես նաև հաշվի առնելով ծրագրերի կարևորությունը, ակնկալվող արդյունքների տնտեսության մեջ կիրառելիության հնարավորությունները և ՀՀ գիտության կոմիտեի նախագահի 2023 թվականի օգոստոսի 9-ի N 21-Ա/Ք հրամանով ձևավորված գիտական և գիտատեխնիկական պետական նպատակային ծրագրերի հայտերի քննարկման նպատակով ՀՀ գիտության կոմիտեի նախագահին կից մասնագիտական խորհրդի գնահատականներով ձևավորված վարկանիշային ցանկը՝ առաջարկվող լրացուցիչ ֆինանսական միջոցների շրջանակներում հնարավոր կլինի ֆինանսավորել ևս մեկ նոր ծրագիր:
</t>
        </is>
      </nc>
      <ndxf>
        <alignment horizontal="general" vertical="center" wrapText="1" readingOrder="0"/>
        <border outline="0">
          <left style="thin">
            <color indexed="64"/>
          </left>
          <right style="thin">
            <color indexed="64"/>
          </right>
          <top style="thin">
            <color indexed="64"/>
          </top>
          <bottom style="thin">
            <color indexed="64"/>
          </bottom>
        </border>
      </ndxf>
    </rcc>
    <rfmt sheetId="1" sqref="D14" start="0" length="0">
      <dxf>
        <alignment horizontal="general" vertical="center" wrapText="1" readingOrder="0"/>
        <border outline="0">
          <left style="thin">
            <color indexed="64"/>
          </left>
          <right style="thin">
            <color indexed="64"/>
          </right>
          <top style="thin">
            <color indexed="64"/>
          </top>
          <bottom style="thin">
            <color indexed="64"/>
          </bottom>
        </border>
      </dxf>
    </rfmt>
    <rcc rId="0" sId="1" dxf="1">
      <nc r="D15" t="inlineStr">
        <is>
          <t>Ընդունելի է։ ՀՀ 2024թ.-ի պետական բյուջեի նախագծի 1236 ծրագրի 32002 միջոցառմամբ մանկապարտեզների հիմնանորոգման, վերակառուցման համար նախատեսված 18.3 մլրդ դրամ հատկացումները  դեռ բաշխված չեն օբյեկտներով: Երևանի մանկապարտեզների մասով անհրաժեշտ են համապատասխան փաստաթղթեր, որոնց հիման վրա այդ գումարից կարող է կատարվել համապատասխան վերաբաշխում: Միաժամանակ, անհրաժեշտ է հասկանալ պահանջվող 13 մլրդի բացվածքը և արդյո՞ք կարիքները քարտեզագրված են, թե Երևանի որ մանկապարտեզներն ունեն շենքային ապահովվածության խնդիր:</t>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6" t="inlineStr">
        <is>
          <r>
            <rPr>
              <b/>
              <sz val="10"/>
              <rFont val="GHEA Grapalat"/>
              <family val="3"/>
            </rPr>
            <t>Ընդունելի է</t>
          </r>
          <r>
            <rPr>
              <sz val="10"/>
              <rFont val="GHEA Grapalat"/>
              <family val="3"/>
            </rPr>
            <t>։</t>
          </r>
          <r>
            <rPr>
              <b/>
              <sz val="10"/>
              <rFont val="GHEA Grapalat"/>
              <family val="3"/>
            </rPr>
            <t xml:space="preserve"> </t>
          </r>
          <r>
            <rPr>
              <sz val="10"/>
              <rFont val="GHEA Grapalat"/>
              <family val="3"/>
            </rPr>
            <t xml:space="preserve">
Հաշվի առնելով անկախ կյանքի ծառայությունների կարևորությունը  հաշմանդամություն ունեցող անձանց սոցիալական ներառման առումով՝ 17.03.2023 N ՆՄ/ՀՄ-2-4/6391-2023 և 17.04.2023 N  ՆՄ/ՀՄ-2-4/9291-2023 գրություններով ՀՀ աշխատանքի և սոցիալական հարցերի նախարարությունը որպես 2024-2026 թթ. ՄԺԾԾ նոր նախաձեռնություն է ներկայացրել   «Անկախ կյանքի ծառայությունները», որը սակայն հետագայում բյուջեի ավարտուն հայտում չի ներառվել։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7" t="inlineStr">
        <is>
          <r>
            <rPr>
              <b/>
              <sz val="10"/>
              <rFont val="GHEA Grapalat"/>
              <family val="3"/>
            </rPr>
            <t>Ընդունվել է ի գիտություն</t>
          </r>
          <r>
            <rPr>
              <sz val="10"/>
              <rFont val="GHEA Grapalat"/>
              <family val="3"/>
            </rPr>
            <t xml:space="preserve">,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8" t="inlineStr">
        <is>
          <r>
            <rPr>
              <b/>
              <sz val="10"/>
              <rFont val="GHEA Grapalat"/>
              <family val="3"/>
            </rPr>
            <t>Ընդունվել է</t>
          </r>
          <r>
            <rPr>
              <sz val="10"/>
              <rFont val="GHEA Grapalat"/>
              <family val="3"/>
            </rPr>
            <t xml:space="preserve">։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19" t="inlineStr">
        <is>
          <r>
            <rPr>
              <b/>
              <sz val="10"/>
              <rFont val="GHEA Grapalat"/>
              <family val="3"/>
            </rPr>
            <t>Ընդունվել է ի գիտություն</t>
          </r>
          <r>
            <rPr>
              <sz val="10"/>
              <rFont val="GHEA Grapalat"/>
              <family val="3"/>
            </rPr>
            <t xml:space="preserve">։
ՀՀ կառավարության 2023թ. ապրիլի 13-ի Պատժից ազատվող դատապարտյալներին տրամադրվող սոցիալական աջակցության ձևը, ծավալն ու տրամադրելու կարգը, ինչպես նաև դատապարտյալին տրամադրվող միանվագ դրամական օգնության չափն ու տրամադրման կարգը սահմանելու մասին N 502-Ն որոշման 1-ին հավելվածի 8-րդ կետով սահմանվում է, որ պատժից ազատվող, բնակության վայր չունեցող դատապարտյալներին տրամադրվում է բնակարանի վարձակալության վարձավճարի հատուցում մինչև վեց ամիս ժամկետով և նույն հավելվածի 27-րդ կետով վարձավճարի հատուցման չափը սահմանելով՝ ամսական 60.000 (վաթսուն հազար) ՀՀ դրամ։ Ուստի 2024 բյուջետային հայտում նեարռելու համար որպես հաշվարկ-հիմնավորում հիմք է ընդունվել տվյալ որոշմամբ սահմանված ամսական հատուցման չափը, որը անձի հաշվարկով է դիտարկվում, ոչ թե ընտանիքի և խոսքը վերաբերում է բնակարանի վարձակալության մասնակի հատուցմանը։ Միաժամանակ բնակարանի վարձավճարի չափը նվազագույն աշխատավարձի հետ կապելու համար անհրաժեշտ են լրացուցիչ հիմնավրումներ։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20" t="inlineStr">
        <is>
          <r>
            <rPr>
              <b/>
              <sz val="10"/>
              <rFont val="GHEA Grapalat"/>
              <family val="3"/>
            </rPr>
            <t>Ընդունվել է ի գիտություն</t>
          </r>
          <r>
            <rPr>
              <sz val="10"/>
              <rFont val="GHEA Grapalat"/>
              <family val="3"/>
            </rPr>
            <t xml:space="preserve">։
ՀՀ Կառավարության 2022թ․ նոյեմբերի 10-ի «Հայաստանի Հանրապետությունում փախստական ճանաչված անձանց բնակարանային ապահովության ծրագիրը հաստատելու մասին» N1711-Ն որոշմամբ հաստատված է շահառուների շրջանակը և ամսական փոխհատուցման չափը, որն էլ 2024 թվականի բյուջետային հայտում ներառելու համար հիմք է ընդունվել որոշմամբ սահմանված դրույթները։ Միաժամանակ բնակարանի վարձավճարի չափը նվազագույն աշխատավարձի հետ կապելու համար անհրաժեշտ են լրացուցիչ հիմնավրումներ։
</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21" t="inlineStr">
        <is>
          <r>
            <rPr>
              <b/>
              <sz val="10"/>
              <rFont val="GHEA Grapalat"/>
              <family val="3"/>
            </rPr>
            <t>Ընդունելի է</t>
          </r>
          <r>
            <rPr>
              <sz val="10"/>
              <rFont val="GHEA Grapalat"/>
              <family val="3"/>
            </rPr>
            <t xml:space="preserve">։  
ՀՀ 2024 թվականի պետական բյուջով «Ընտանիքում բռնության ենթարկված անձանց ապաստարանի ծառայություններ միջոցառման»  իրականացման համար հատկացվել է 12,225.0 հազ. դրամ, որը ներկա իրավիճակում չի կարող բավականացնել։ Վերոգրյալը պայմանավորված է այն հանգամանքով, որ Լեռնային Ղարաբաղից Հայաստանի Հանրապետություն բռնի տեղահանված բնակչության շուրջ 52 տոկոսը կազմում են կանայք, ինչի հետևանքով մեծանում է վերջիններիս  ապաստարանի ծառայությունների մատուցման անհրաժեշտությունը։ Տեղեկացնում ենք նաև, որ գործող ապաստարանների թվաքանակը ընդամենը 2-ն է, որտեղ միաժամանակ կարող է տեղավորել 30 շահառու։  ՀՀ կառավարության 2021-2026 թ․թ գործունեության միջոցառումների ծրագրի 16.2 կետով ևս նախատեսված է 2024 թվականին ավելացնել ընտանիքում բռնության ենթարկված անձանց ապաստարանների թվաքանակը։ 
      Հիմք ընդունելով վերոնշյալը, ինչպես նաև նշենք, որ 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Առաջարկում ենք 2024 թ. նախատեսել 37,225.0 հազ. դրամ
</t>
          </r>
        </is>
      </nc>
      <ndxf>
        <alignment horizontal="general" vertical="center" wrapText="1" readingOrder="0"/>
        <border outline="0">
          <left style="thin">
            <color indexed="64"/>
          </left>
          <right style="thin">
            <color indexed="64"/>
          </right>
          <top style="thin">
            <color indexed="64"/>
          </top>
          <bottom style="thin">
            <color indexed="64"/>
          </bottom>
        </border>
      </ndxf>
    </rcc>
    <rfmt sheetId="1" sqref="D22" start="0" length="0">
      <dxf>
        <font>
          <b/>
          <name val="GHEA Grapalat"/>
          <scheme val="none"/>
        </font>
        <alignment horizontal="general" vertical="center" readingOrder="0"/>
        <border outline="0">
          <left style="thin">
            <color indexed="64"/>
          </left>
          <right style="thin">
            <color indexed="64"/>
          </right>
          <top style="thin">
            <color indexed="64"/>
          </top>
          <bottom style="thin">
            <color indexed="64"/>
          </bottom>
        </border>
      </dxf>
    </rfmt>
    <rcc rId="0" sId="1" dxf="1">
      <nc r="D23" t="inlineStr">
        <is>
          <t xml:space="preserve">Հայաստանի Հանրապետության Ազգային ժողովի պատգամավոր Սիսակ Գաբրիելյանի՝ «Երևանի պետական հումանիտար տեխնիկական քոլեջ» և «Երևանի Փ․ Թերլեմեզյանի անվան պետական նկարչական քոլեջ» ՊՈԱԿ-ներում ժեստերի լեզվի թարգմանչի հաստիքով ապահովելու առաջարկի վերաբերյալ, հայտնում եմ, որ 2022 թվականին ընդունվել է «Հայաստանի Հանրապետության կրթության մինչև 2030 թվականի զարգացման պետական ծրագիրը հաստատելու մասին» օրենքը և դրա իրականացման միջոցառումների ծրագիրը, որով նախատեսվում է ՆՄՄԿ ոլորտում համընդհանուր ներառականության ներդրում: Միևնույն ժամանակ ներկայումս վարչապետի աշխատակազմ է ներկայացվել «Մասնագիտական կրթության և ուսուցման մասին» օրենքը։ Լրամշակվել է «Կրթության մասին» օրենքում փոփոխություններ և լրացումներ կատարելու մասին», «Հայաստանի Հանրապետության աշխատանքային օրենսգրքում փոփոխություններ և լրացումներ կատարելու մասին», «Պետական ոչ առևտրային կազմակերպությունների մասին» ՀՀ օրենքում լրացումներ կատարելու մասին», «Առևտրի և ծառայությունների մասին» օրենքում լրացումներ կատարելու մասին» օրենքների նախագծերի փաթեթը, որով նախատեսվել են համապատասխան օրենսդրական կարգավորումներ ՆՄՄԿ ոլորտում ներառական կրթության ապահովման ուղղությամբ և որին կհաջորդի ենթաօրենսդրական ակտերի մշակումը և հաստատումը: 
 Համընդհանուր ներառականության ներդրման գործընթացն իրականացվելու է զուգահեռ իրավական բարեփոխումների «Հայաստանի Հանրապետության կրթության մինչև 2030 թվականի զարգացման պետական ծրագիրը հաստատելու մասին» օրենքով և դրա իրականացման միջոցառումների ծրագրով սահմանված ժամանակացույցի համաձայն:
 Տեղեկացնում եմ նաև, որ դեռևս սահմանված չեն համապատասխան ենթաօրենսդրական ակտերը, որոնցով կապահովվեն խելամիտ հարմարեցումների համար անհրաժեշտ ֆինանսավորման մեխանիզմները, այդ թվում՝ անհրաժեշտ հաստիքի տրամադրման:
Միաժամանակ հայտնում եմ, որ համաձայն ՀՀ կառավարության 2021 թվականի նոյեմբերի 4-ի թիվ 1784-Ն որոշման հավելվածի 22-րդ կետի 2-րդ ենթակետի` «Առանց ծնողական խնամքի մնացած երեխաների սոցիալական պաշտպանության մասին» կամ «Հաշմանդամություն ունեցող անձանց իրավունքների մասին» օրենքներով սահմանված սոցիալական խմբի, ինչպես նաև սահմանամերձ և բարձր լեռնային բնակավայրերի ուսումնական հաստատության ուսանողին՝ գերազանց առաջադիմության դեպքում կտրամադրվի 25000 (քսանհինգ հազար) դրամի չափով կրթաթոշակ, որը կարող է օգտագործվել նաև ուսումնական նպատակներով, այդ թվում՝ ժեստերի լեզվի թարգմանչի վարձատրության համար:
</t>
        </is>
      </nc>
      <ndxf>
        <font>
          <sz val="9"/>
          <name val="GHEA Grapalat"/>
          <scheme val="none"/>
        </font>
        <alignment horizontal="general" vertical="center" wrapText="1" readingOrder="0"/>
        <border outline="0">
          <left style="thin">
            <color indexed="64"/>
          </left>
          <right style="thin">
            <color indexed="64"/>
          </right>
          <top style="thin">
            <color indexed="64"/>
          </top>
          <bottom style="thin">
            <color indexed="64"/>
          </bottom>
        </border>
      </ndxf>
    </rcc>
    <rcc rId="0" sId="1" dxf="1">
      <nc r="D24" t="inlineStr">
        <is>
          <r>
            <rPr>
              <b/>
              <i/>
              <sz val="10"/>
              <rFont val="GHEA Grapalat"/>
              <family val="3"/>
            </rPr>
            <t>ՀՀ առողջապահության նախարարություն</t>
          </r>
          <r>
            <rPr>
              <sz val="10"/>
              <rFont val="GHEA Grapalat"/>
              <family val="3"/>
            </rPr>
            <t xml:space="preserve">
2024թ. նախատեսվում է ԱՀԱ- ներդրման մեկնարկ ներքոհիշյալ բնակչության խմբերի համար`
1) մինչև 18 տարեկան երեխաները, առանց ծնողական խնամքի մնացած երեխաների թվին պատկանող 18-23 և առկա (ցերեկային) ուսուցմամբ սովորող մինչև 26 տարեկան անձինք.
2) անժամկետ հաշմանդամություն ունեցող, ինչպես նաև հաշմանդամություն ունեցող՝ ֆունկցիոնալության խորը, ծանր և միջին աստիճանի սահմանափակումով անձինք.
3) Չեռնոբիլի ատոմակայանի վթարի վերացման աշխատանքների մասնակիցներ.
4) զինծառայողներ և նրանց հավասարեցված անձինք, զինծառայողների և նրանց հավասարեցված անձանց օրենքով նախատեսված ընտանիքների անդամներ 
5) ընտանիքի սոցիալական գնահատման և սոցիալական աջակցության համակարգում հաշվառված անձը (ընտանիքը)՝ Կառավարության որոշմամբ սահմանված դեպքերում
6) երկարամյա ծառայության կամ հաշմանդամության զինվորական կենսաթոշակ ստացող նախկին զինծառայողներ, Հայրենական մեծ պատերազմի մասնակիցներ և նրանց հավասարեցված անձինք, բռնադատվածներ.
7) Սոցփաթեթի շահառուներ՝ պետական հիմնարկների և կազմակերպությունների աշխատողներ:</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25" t="inlineStr">
        <is>
          <r>
            <rPr>
              <b/>
              <i/>
              <sz val="10"/>
              <rFont val="GHEA Grapalat"/>
              <family val="3"/>
            </rPr>
            <t>ՀՀ առողջապահության նախարարություն</t>
          </r>
          <r>
            <rPr>
              <sz val="10"/>
              <rFont val="GHEA Grapalat"/>
              <family val="3"/>
            </rPr>
            <t xml:space="preserve">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26" t="inlineStr">
        <is>
          <r>
            <rPr>
              <b/>
              <i/>
              <sz val="10"/>
              <rFont val="GHEA Grapalat"/>
              <family val="3"/>
            </rPr>
            <t>ՀՀ առողջապահության նախարարություն</t>
          </r>
          <r>
            <rPr>
              <sz val="10"/>
              <rFont val="GHEA Grapalat"/>
              <family val="3"/>
            </rPr>
            <t xml:space="preserve">
2024 թվականի համար պետական միջոցների հաշվին դեղերի  և հատուկ մանկական կերի պլանավորման գործընթացի ժամանակ, հաշվի առնելով պացիենտների կարիքները, քննարկում է կազմակերպվել  ՀՀ ԱՆ խորհրդատուի հետ և արդյունքում որոշում է կայացվել 2024 թվականի պետական միջոցների հաշվին ձեռք բերվող մանկական կերերի քանակները ավելացնել: Վերոգրյալ կերերը սկսած 2024 թվականի առաջին եռամսյակից անվճար կտրամադրվեն պացիենտներին` հիմք ընդունելով ՀՀ կառավարության 2023 թվականի մայիսի 13-ի թիվ 642 որոշումը:</t>
          </r>
        </is>
      </nc>
      <ndxf>
        <alignment horizontal="general" vertical="center" wrapText="1" readingOrder="0"/>
        <border outline="0">
          <left style="thin">
            <color indexed="64"/>
          </left>
          <right style="thin">
            <color indexed="64"/>
          </right>
          <top style="thin">
            <color indexed="64"/>
          </top>
          <bottom style="thin">
            <color indexed="64"/>
          </bottom>
        </border>
      </ndxf>
    </rcc>
    <rcc rId="0" sId="1" dxf="1">
      <nc r="D27" t="inlineStr">
        <is>
          <r>
            <rPr>
              <b/>
              <i/>
              <sz val="10"/>
              <rFont val="GHEA Grapalat"/>
              <family val="3"/>
            </rPr>
            <t>ՀՀ քաղաքաշինության կոմիտե</t>
          </r>
          <r>
            <rPr>
              <sz val="10"/>
              <rFont val="GHEA Grapalat"/>
              <family val="3"/>
            </rPr>
            <t xml:space="preserve">
Կիսակառույց շենքերը նախագծվել և կառուցվել են խորհրդային նորմերով և չեն համապատասխանում գործող քաղաքաշինական նորմերի պահանջներին, ինչպես նաև  տևական ժամանակ գտնվում են անավարտ վիճակում ու դրանց պահպանման (կոնսերվացման) համար միջոցառումներ չեն իրականացվել:
Հաշվի առնելով այդ հանգամանքը՝ նախքան կիսակառույց շենքերի շինարարության մասով համապատասխան որոշում կայացնելը և ֆինանսական միջոցների պլանավորումն անհրաժեշտ է, որ համապատասխան լիցենզավորված կազմակերպության միջոցով իրականացվի դրանց տեխնիկական վիճակի լրացուցիչ /ստուգողական/ հետազննություն և տեխնիկատնտեսական տեսանկյունից գնահատվի դրանց շինարարությունն ավարտին հասցնելու նպատակահարմարությունը՝ ելնելով նրանից, թե կիսակառույց շենքերը որքանով են համապատասխանում գործող օրենսդրության ու նորմատիվատեխնիկական փաստաթղթերի պահանջներին:
</t>
          </r>
        </is>
      </nc>
      <ndxf>
        <alignment horizontal="general" vertical="center" wrapText="1" readingOrder="0"/>
        <border outline="0">
          <left style="thin">
            <color indexed="64"/>
          </left>
          <right style="thin">
            <color indexed="64"/>
          </right>
          <top style="thin">
            <color indexed="64"/>
          </top>
          <bottom style="thin">
            <color indexed="64"/>
          </bottom>
        </border>
      </ndxf>
    </rcc>
    <rfmt sheetId="1" sqref="D28" start="0" length="0">
      <dxf>
        <font>
          <b/>
          <name val="GHEA Grapalat"/>
          <scheme val="none"/>
        </font>
        <alignment horizontal="general" vertical="center" readingOrder="0"/>
        <border outline="0">
          <left style="thin">
            <color indexed="64"/>
          </left>
          <right style="thin">
            <color indexed="64"/>
          </right>
          <top style="thin">
            <color indexed="64"/>
          </top>
          <bottom style="thin">
            <color indexed="64"/>
          </bottom>
        </border>
      </dxf>
    </rfmt>
  </rrc>
  <rrc rId="2158" sId="1" ref="D1:D1048576" action="deleteCol">
    <undo index="0" exp="area" ref3D="1" dr="$D$1:$D$1048576" dn="Z_01CB58A5_26D0_46BD_B29D_821AF0761C0F_.wvu.Cols" sId="1"/>
    <rfmt sheetId="1" xfDxf="1" sqref="D1:D1048576" start="0" length="0">
      <dxf>
        <font>
          <name val="GHEA Grapalat"/>
          <scheme val="none"/>
        </font>
      </dxf>
    </rfmt>
    <rfmt sheetId="1" sqref="D1" start="0" length="0">
      <dxf>
        <font>
          <b/>
          <name val="GHEA Grapalat"/>
          <scheme val="none"/>
        </font>
        <alignment horizontal="center" vertical="center" readingOrder="0"/>
      </dxf>
    </rfmt>
    <rfmt sheetId="1" sqref="D2" start="0" length="0">
      <dxf>
        <font>
          <b/>
          <name val="GHEA Grapalat"/>
          <scheme val="none"/>
        </font>
        <alignment horizontal="center" vertical="center" readingOrder="0"/>
      </dxf>
    </rfmt>
    <rcc rId="0" sId="1" dxf="1">
      <nc r="D4" t="inlineStr">
        <is>
          <t>ՀՀ ՖԻՆԱՆՍՆԵՐԻ ՆԱԽԱՐԱՐՈՒԹՅԱՆ ՆԱԽՆԱԿԱՆ ԴԻՐՔՈՐՈՇՈՒՄԸ</t>
        </is>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fmt sheetId="1" sqref="D5" start="0" length="0">
      <dxf>
        <alignment vertical="center" readingOrder="0"/>
        <border outline="0">
          <left style="thin">
            <color indexed="64"/>
          </left>
          <right style="thin">
            <color indexed="64"/>
          </right>
          <top style="thin">
            <color indexed="64"/>
          </top>
          <bottom style="thin">
            <color indexed="64"/>
          </bottom>
        </border>
      </dxf>
    </rfmt>
    <rfmt sheetId="1" sqref="D6" start="0" length="0">
      <dxf>
        <font>
          <b/>
          <i/>
          <name val="GHEA Grapalat"/>
          <scheme val="none"/>
        </font>
        <alignment vertical="center" readingOrder="0"/>
        <border outline="0">
          <right style="thin">
            <color indexed="64"/>
          </right>
          <top style="thin">
            <color indexed="64"/>
          </top>
          <bottom style="thin">
            <color indexed="64"/>
          </bottom>
        </border>
      </dxf>
    </rfmt>
    <rcc rId="0" sId="1" dxf="1">
      <nc r="D7" t="inlineStr">
        <is>
          <t xml:space="preserve">Գումարը ներառվել է 2024թ բյուջեի առաջնահերթություններում։ 2024թ. բյուջեում լրացուցիչ ֆինանսական միջոցների առկայության պայմաններում (Հայաստանի Հանրապետության տնտեսական զարգացման բարենպաստ միջավայրի և այլ գործոններով պայմանավորված), ինչպես նաև 2024թ ընթացքում բյուջեով նախատեսված ծախսերի կրճատման, ծախսային ուղղությունների գծով հնարավոր գերակայությունների փոփոխման արդյունքում վերաբաշխումների, խնայողությունների առկայության պարագայում առաջնահերթությունների ֆինանսավորումը կիրականացվի առաջնահերթ կարգով՝ կապիտալ ծախսերի դեպքում հիմք ընդունելով համապատասխան նախագծանախահաշվային փաստաթղթերի հիման վրա այդ աշխատանքների արժեքների ճշգրտումները։ </t>
        </is>
      </nc>
      <ndxf>
        <alignment vertical="center" wrapText="1" readingOrder="0"/>
        <border outline="0">
          <left style="thin">
            <color indexed="64"/>
          </left>
          <right style="thin">
            <color indexed="64"/>
          </right>
          <top style="thin">
            <color indexed="64"/>
          </top>
          <bottom style="thin">
            <color indexed="64"/>
          </bottom>
        </border>
      </ndxf>
    </rcc>
    <rcc rId="0" sId="1" dxf="1">
      <nc r="D8"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120,000.0 հազ. դրամով:</t>
        </is>
      </nc>
      <ndxf>
        <alignment vertical="center" wrapText="1" readingOrder="0"/>
        <border outline="0">
          <left style="thin">
            <color indexed="64"/>
          </left>
          <right style="thin">
            <color indexed="64"/>
          </right>
          <top style="thin">
            <color indexed="64"/>
          </top>
          <bottom style="thin">
            <color indexed="64"/>
          </bottom>
        </border>
      </ndxf>
    </rcc>
    <rcc rId="0" sId="1" dxf="1">
      <nc r="D9" t="inlineStr">
        <is>
          <t>Հաշվի առնելով 2021-2023թթ․ ժամանակահատվածում միջոցառման գծով պլանավորված գումարների  ցածր կատարողականները (2021թ․ 56․2%, 2022թ․ 71.5%, 2023թ․ 9 ամիս 42.6%), առաջարկվում է հարցը քննարկել հետագա տարիների բյուջետային գործընթացների շրջանակներում («1043 Բարձր տեխնոլոգիական արդյունաբերության էկոհամակարգի և շուկայի զարգացման ծրագիր» ծրագրի «11009 Ձեռներեցության տեխնոլոգիական էկոհամակարգ» միջոցառման ներքո «Գաղափարից մինչև բիզնես» դրամաշնորհային ծրագրի բաղադրիչը՝ 350,000.0 հազ. դրամը չի փոփոխվել):</t>
        </is>
      </nc>
      <ndxf>
        <alignment vertical="center" wrapText="1" readingOrder="0"/>
        <border outline="0">
          <left style="thin">
            <color indexed="64"/>
          </left>
          <right style="thin">
            <color indexed="64"/>
          </right>
          <top style="thin">
            <color indexed="64"/>
          </top>
          <bottom style="thin">
            <color indexed="64"/>
          </bottom>
        </border>
      </ndxf>
    </rcc>
    <rcc rId="0" sId="1" dxf="1">
      <nc r="D10" t="inlineStr">
        <is>
          <t>Առաջարկն ընդունվել է: ՀՀ 2024 թվականի պետական բյուջեի նախագծի վերջնական տարբերակում «1043 Բարձր տեխնոլոգիական արդյունաբերության էկոհամակարգի և շուկայի զարգացման ծրագիր» ծրագրի «11004  Մասնագետների պատրաստման ԲՈՒՀ-մասնավոր հատված համագործակցություն» միջոցառման գծով ծախսերն ավելացել են 200,000.0 հազ. դրամով:</t>
        </is>
      </nc>
      <ndxf>
        <alignment vertical="center" wrapText="1" readingOrder="0"/>
        <border outline="0">
          <left style="thin">
            <color indexed="64"/>
          </left>
          <right style="thin">
            <color indexed="64"/>
          </right>
          <top style="thin">
            <color indexed="64"/>
          </top>
          <bottom style="thin">
            <color indexed="64"/>
          </bottom>
        </border>
      </ndxf>
    </rcc>
    <rcc rId="0" sId="1" dxf="1">
      <nc r="D11" t="inlineStr">
        <is>
          <t>Առաջարկն ընդունվել է։ ՀՀ 2024 թվականի պետական բյուջեի նախագծում «1162 Գիտական և գիտատեխնիկական հետազոտությունների ծրագիր» ծրագրի «32005 Արհեստական բանականության գիտահետազոտական կենտրոնի արդիականացում» միջոցառման գծով նախատեսվել է 3,433.0 մլն դրամ:</t>
        </is>
      </nc>
      <ndxf>
        <alignment horizontal="justify" vertical="center" readingOrder="0"/>
        <border outline="0">
          <left style="thin">
            <color indexed="64"/>
          </left>
          <right style="thin">
            <color indexed="64"/>
          </right>
          <top style="thin">
            <color indexed="64"/>
          </top>
          <bottom style="thin">
            <color indexed="64"/>
          </bottom>
        </border>
      </ndxf>
    </rcc>
    <rcc rId="0" sId="1" dxf="1">
      <nc r="D12" t="inlineStr">
        <is>
          <t xml:space="preserve">Ներկայումս ՀՀ կառավարությունում քննարկվում են Լեռնային Ղարաբաղից բռնի տեղահանվածներին բնակարանային մատչելիության ապահովման պետական աջակցության մի շարք ծրագրեր: Դրանք առավել արդյունավետ և նպատակային կիրառելու համար կարծում ենք նախևառաջ անհրաժեշտ է կատարել կարիքների գնահատում՝ ձևավորել համապատասխան թիրախային խմբեր, որոնց կարիքների բավարարմանը պետք է ուղղված լինեն նախաձեռնվող ծրագրերը: Այս հարցում կարծում ենք ունիվերսալ մեկ լուծում գոյություն չունի և կախված տեղահանված անձանց կարիքներից և հնարավորություններից տարբեր ծրագրեր պետք է դիտարկել ըստ առանձին դեպքերի: </t>
        </is>
      </nc>
      <ndxf>
        <font>
          <color rgb="FFFF0000"/>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13" t="inlineStr">
        <is>
          <t>Առաջարկն ընդունվել է: ՀՀ 2024 թվականի պետական բյուջեի նախագծի վերջնական տարբերակում «1162 Գիտական և գիտատեխնիկական հետազոտությունների ծրագիր» ծրագրի «11006 Գիտական և գիտատեխնիկական նպատակային-ծրագրային հետազոտություններ» միջոցառման գծով ծախսերն ավելացել են 20,478.0 հազ. դրամով:</t>
        </is>
      </nc>
      <ndxf>
        <alignment vertical="center" wrapText="1" readingOrder="0"/>
        <border outline="0">
          <left style="thin">
            <color indexed="64"/>
          </left>
          <right style="thin">
            <color indexed="64"/>
          </right>
          <top style="thin">
            <color indexed="64"/>
          </top>
          <bottom style="thin">
            <color indexed="64"/>
          </bottom>
        </border>
      </ndxf>
    </rcc>
    <rfmt sheetId="1" sqref="D14" start="0" length="0">
      <dxf>
        <alignment vertical="center" wrapText="1" readingOrder="0"/>
        <border outline="0">
          <left style="thin">
            <color indexed="64"/>
          </left>
          <right style="thin">
            <color indexed="64"/>
          </right>
          <top style="thin">
            <color indexed="64"/>
          </top>
          <bottom style="thin">
            <color indexed="64"/>
          </bottom>
        </border>
      </dxf>
    </rfmt>
    <rcc rId="0" sId="1" dxf="1">
      <nc r="D15" t="inlineStr">
        <is>
          <t>13.0 մլրդ գումարի լրացուցիչ հայտի մեջ մանկապարտեզների գծով (ըստ Երևանի քաղաքապետարանի կողմից ներկայացված ցանկի) անհրաժեշտ է 3.3 մլրդ դրամ: ՀՀ 2024 թվականի պետական բյուջեի նախագծով «1236. Հանրակրթական և նախադպրոցական հաստատությունների հիմնում, կառուցում, բարելավում» ծրագրի «32002 Մանկապարտեզների շենքերի վերակառուցում, հիմնանորոգում» միջոցառման գծով նախատեսվել է 13.2 մլրդ դրամ: Նշված գումարը հանդիսանում է ըստ օբյեկտների չբաշխված գումար, որի ԲՍԿ-ն ՀՀ կառավարությունն է: Հետևաբար, վերոնշված աշխատանքների իրականացման հարցը դիտարկվում է նշված հատկացումների շրջանակներում:</t>
        </is>
      </nc>
      <ndxf>
        <alignment vertical="center" wrapText="1" readingOrder="0"/>
        <border outline="0">
          <left style="thin">
            <color indexed="64"/>
          </left>
          <right style="thin">
            <color indexed="64"/>
          </right>
          <top style="thin">
            <color indexed="64"/>
          </top>
          <bottom style="thin">
            <color indexed="64"/>
          </bottom>
        </border>
      </ndxf>
    </rcc>
    <rcc rId="0" sId="1" dxf="1">
      <nc r="D16" t="inlineStr">
        <is>
          <r>
            <rPr>
              <sz val="10"/>
              <color rgb="FFFF0000"/>
              <rFont val="GHEA Grapalat"/>
              <family val="3"/>
            </rPr>
            <t>2024-2026 ՄԺԾԾ շրջանակում ՀՀ աշխատանքի և սոցիալական հարցերի նախարարության կողմից բյուջետային հայտով ներկայացվել է «Անկախ կյանքի ծառայությունները» նոր նախաձեռնությունը (շուրջ 217.0 մլն դրամ), որը չի ընդունվել պայմանավորված չափաքանակների գերազանցման հանգամանքով: Առկա իրողություններով և նոր մարտահրավերներով պայմանավորված՝</t>
          </r>
          <r>
            <rPr>
              <sz val="10"/>
              <rFont val="GHEA Grapalat"/>
              <family val="3"/>
            </rPr>
            <t xml:space="preserve"> պետական բյոջեից լրացուցիչ ծախսերի իրականացման հանգամանքից ելնելով հարցին հնարավոր ենք համարում անդրադառնալ  բարենպաստ հարկաբյուջետային հնարավորությունների համատեքստում:</t>
          </r>
        </is>
      </nc>
      <ndxf>
        <alignment vertical="center" wrapText="1" readingOrder="0"/>
        <border outline="0">
          <left style="thin">
            <color indexed="64"/>
          </left>
          <right style="thin">
            <color indexed="64"/>
          </right>
          <top style="thin">
            <color indexed="64"/>
          </top>
          <bottom style="thin">
            <color indexed="64"/>
          </bottom>
        </border>
      </ndxf>
    </rcc>
    <rcc rId="0" sId="1" dxf="1">
      <nc r="D17" t="inlineStr">
        <is>
          <t xml:space="preserve">Ընդունվել է ի գիտություն, քանի որ՝ 
շահառուների քանակը չի նվազել, պահպանվել է։ Ակներև պակասորդը՝ որպես 50-ով նվազում, չի վերաբերում տնային խնամքի ծառայություններ ստացող անձանց, այլ վերաբերում է կացարանով ապահովման ծառայություն ստացողներին։ «Տնային պայմաններում միայնակ տարեցների և հաշմանդամների սպասարկման կենտրոն» ՊՈԱԿ-ը վերաձևակերպվում է, որի համար ՀՀ կառավարության 2015 թվականի 1069-Ն որոշումը ուղարկվում է ՀՀ վարչապետի աշխատակազմ։ Դրա համաձայն կազմակերպությունն իրականացնելու է զուտ բնակարանային ծրագիր, և 50 անձ, որոնք ստանում են այդ ծառայությունը, չեն հաշվառվում այստեղ՝ շահառուների շրջանում։
</t>
        </is>
      </nc>
      <ndxf>
        <alignment vertical="center" wrapText="1" readingOrder="0"/>
        <border outline="0">
          <left style="thin">
            <color indexed="64"/>
          </left>
          <right style="thin">
            <color indexed="64"/>
          </right>
          <top style="thin">
            <color indexed="64"/>
          </top>
          <bottom style="thin">
            <color indexed="64"/>
          </bottom>
        </border>
      </ndxf>
    </rcc>
    <rcc rId="0" sId="1" dxf="1">
      <nc r="D18" t="inlineStr">
        <is>
          <t xml:space="preserve">Ընդունվել է։ 
Ներկայումս աշխատանքներ են իրականացվում պետական հավաստագրերի շրջանակներում տրամադրվող  աջակցող միջոցների ցանկերը վերանայելու և ընդլայնելու ուղղությամբ։ Այս համատեքստում մշակվում են դրանց ցուցումները, հակացուցումները՝ ապահովելով կապը անձի ֆունկցիոնալության գնահատման գործունեության (d) ծածկագրերի հետ։ Վերոգրյալի համատեքստում կդիտարկվի նաև մոտորասայլակ օգտագործող անձանց համար համապատասխան աջակցող միջոցներ կամ պահեստամասեր տրամադրելու հնարավորությունը
</t>
        </is>
      </nc>
      <ndxf>
        <alignment vertical="center" wrapText="1" readingOrder="0"/>
        <border outline="0">
          <left style="thin">
            <color indexed="64"/>
          </left>
          <right style="thin">
            <color indexed="64"/>
          </right>
          <top style="thin">
            <color indexed="64"/>
          </top>
          <bottom style="thin">
            <color indexed="64"/>
          </bottom>
        </border>
      </ndxf>
    </rcc>
    <rcc rId="0" sId="1" dxf="1">
      <nc r="D19" t="inlineStr">
        <is>
          <t xml:space="preserve">ՀՀ կառավարության  13․04․2023թ. N 502-Ն որոշման հավելված 1-ի 27-րդ կետով պատժից ազատվող այն դատապարտյալներին, ովքեր  չունեն բնակության վայր, նրանց տրամադրել բնակարանի վարձակալության վարձավճարի հատուցում, որը սահմանվել է ամսական 60․0 հազ. դրամ՝ մինչև վեց ամիս ժամկետով։ 2024թ․-ն միջոցառման շահառուների թիվը ըստ ԱՍՀՆ ներկայացված հայտի կանխատեսվել է 375 անձ: (6*60,000*375=135,000 հազ․դրամ), նշված հաշվարկը ունի իրավական հիմք: 2024թ․ պետական բյուջեի նախագծով նախատեսվել է 135.0 մլն դրամ: Փոխհատուցման չափը 75 հազար դրամի սահմանման դեպքում կպահանջվի  լրացուցիչ 33․8 մլն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սահմանվել են ամսեկան 60 հազար աջակցության չափ: Հետևաբար պետք է առաջնորդվել մեկ միասնական սկզբունքով և բոլոր միջոցառումների համար սահմանել նույն աջակցության չափը: Ավելացնելու դեպքում ստիպված կլինենք շուրջ 440 շահառուի հաշվարկով ավելացնել 15 հազարական դրամ, որը կկազմի 6 ամսվա հաշվարկով 39.6 մլն դրամ: 2023թ․ միջոցառման 9 ամսվա կատարողականը 42% է:
</t>
        </is>
      </nc>
      <ndxf>
        <font>
          <color rgb="FFFF0000"/>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0" t="inlineStr">
        <is>
          <t xml:space="preserve">2024թ․ պետական բյուջեի նախագծով նախատեսվել է 10,080․0 հազար դրամ 28 ընտանիքների բնակարաններ վարձակալելու համար, փոխհատուցման չափը 75 հազար դրամի սահմանման դեպքում կպահանջվի  լրացուցիչ 2,520․0 հազար դրամ։ Բնակարանների վարձավճարների փոխհատուցման նվազագույն աշխատավարձի չափով ավելացման առաջարկը բավարար հիմնավորված չէ, ինչպես նաև ՀՀ ԱՍՀՆ-ի կողմից իրականացվում են նաև մի շարք այլ բնակարանների վարձավճարների փոխհատուցման միջոցառումներ, որտեղ նույնպես սահմանվել են ամսեկան 60 հազար աջակցության չափ: Հետևաբար կարծում ենք պետք է առաջնորդվել մեկ միասնական սկզբունքով և բոլոր միջոցառումների համար սահմանել նույն աջակցության չափը: Անհրաժեշտ է հաշվի առնել նաև, որ 2023թ․ միջոցառման 9 ամսվա կատարողականը 42% է:
</t>
        </is>
      </nc>
      <ndxf>
        <font>
          <color rgb="FFFF0000"/>
          <name val="GHEA Grapalat"/>
          <scheme val="none"/>
        </font>
        <alignment vertical="center" wrapText="1" readingOrder="0"/>
        <border outline="0">
          <left style="thin">
            <color indexed="64"/>
          </left>
          <right style="thin">
            <color indexed="64"/>
          </right>
          <top style="thin">
            <color indexed="64"/>
          </top>
          <bottom style="thin">
            <color indexed="64"/>
          </bottom>
        </border>
      </ndxf>
    </rcc>
    <rcc rId="0" sId="1" dxf="1">
      <nc r="D21" t="inlineStr">
        <is>
          <t>ՄԺԾԾ 2024-2026 թթ. և 2024 թ․ բյուջետային գործընթացում ՀՀ 2024 թվականի պետական բյուջեով «Ընտանիքում բռնության ենթարկված անձանց ապաստարանի» ծառայություններ միջոցառման իրականացման համար առաջարկվել է  37,225.0 հազ. դրամ, սակայն ՀՀ ֆինանսների նախարարության կողմից առաջարկվել է պահպանել 2023 թվականի մակարդակը (12,225.0 հազ. դրամ), քանի որ բավարար հիմնավորված չէ ապաստարանի շահագործման նպատակով ներկայացված ծախսերը և դրանց գնագոյացման սկզբունքները:</t>
        </is>
      </nc>
      <ndxf>
        <alignment vertical="center" wrapText="1" readingOrder="0"/>
        <border outline="0">
          <left style="thin">
            <color indexed="64"/>
          </left>
          <right style="thin">
            <color indexed="64"/>
          </right>
          <top style="thin">
            <color indexed="64"/>
          </top>
          <bottom style="thin">
            <color indexed="64"/>
          </bottom>
        </border>
      </ndxf>
    </rcc>
    <rfmt sheetId="1" sqref="D22" start="0" length="0">
      <dxf>
        <alignment vertical="center" readingOrder="0"/>
        <border outline="0">
          <left style="thin">
            <color indexed="64"/>
          </left>
          <right style="thin">
            <color indexed="64"/>
          </right>
          <top style="thin">
            <color indexed="64"/>
          </top>
          <bottom style="thin">
            <color indexed="64"/>
          </bottom>
        </border>
      </dxf>
    </rfmt>
    <rcc rId="0" sId="1" dxf="1">
      <nc r="D23" t="inlineStr">
        <is>
          <t>Համաձայն ենք ՀՀ ԿԳՄՍՆ-ի ներկայացրած դիրքորոշման հետ:</t>
        </is>
      </nc>
      <ndxf>
        <alignment vertical="center" readingOrder="0"/>
        <border outline="0">
          <left style="thin">
            <color indexed="64"/>
          </left>
          <right style="thin">
            <color indexed="64"/>
          </right>
          <top style="thin">
            <color indexed="64"/>
          </top>
          <bottom style="thin">
            <color indexed="64"/>
          </bottom>
        </border>
      </ndxf>
    </rcc>
    <rcc rId="0" sId="1" dxf="1">
      <nc r="D24" t="inlineStr">
        <is>
          <t>Համաձայն ենք ՀՀ ԱՆ-ի ներկայացված դիրքորոշման հետ:</t>
        </is>
      </nc>
      <ndxf>
        <alignment vertical="center" readingOrder="0"/>
        <border outline="0">
          <left style="thin">
            <color indexed="64"/>
          </left>
          <right style="thin">
            <color indexed="64"/>
          </right>
          <top style="thin">
            <color indexed="64"/>
          </top>
          <bottom style="thin">
            <color indexed="64"/>
          </bottom>
        </border>
      </ndxf>
    </rcc>
    <rcc rId="0" sId="1" dxf="1">
      <nc r="D25" t="inlineStr">
        <is>
          <t>ՀՀ առողջապահության նախարարություն
1207 ծրագրի 11001 միջոցառման արդյունքային ցուցանիշը ներկայացված է որպես ոչ թե սոցիալապես անապահով հանդիսացող անձանց թիվ, այլ սոցիալապես անապահով և առանձին (հատուկ) խմբերում ընդգրկված անձանց մատուցվելիք բժշկական օգնության և սպասարկման դեպքերի թիվ: Նախատեսված ոչ ֆինանսական ցուցանիշի աճը պայմանավորված է ավելի ցածր գներով փոխհատուցվող ծառայությունների տեսակարար կշռի մեծացմամբ:</t>
        </is>
      </nc>
      <ndxf>
        <alignment vertical="center" wrapText="1" readingOrder="0"/>
        <border outline="0">
          <left style="thin">
            <color indexed="64"/>
          </left>
          <right style="thin">
            <color indexed="64"/>
          </right>
          <top style="thin">
            <color indexed="64"/>
          </top>
          <bottom style="thin">
            <color indexed="64"/>
          </bottom>
        </border>
      </ndxf>
    </rcc>
    <rcc rId="0" sId="1" dxf="1">
      <nc r="D26" t="inlineStr">
        <is>
          <t>Բարձրացված հարցի վերաբերյալ կարևորում ենք լիազոր մարմնի դիրքորոշումը:</t>
        </is>
      </nc>
      <ndxf>
        <alignment vertical="center" readingOrder="0"/>
        <border outline="0">
          <left style="thin">
            <color indexed="64"/>
          </left>
          <right style="thin">
            <color indexed="64"/>
          </right>
          <top style="thin">
            <color indexed="64"/>
          </top>
          <bottom style="thin">
            <color indexed="64"/>
          </bottom>
        </border>
      </ndxf>
    </rcc>
    <rcc rId="0" sId="1" dxf="1">
      <nc r="D27" t="inlineStr">
        <is>
          <t xml:space="preserve">Առաջարկը ներկա փուլում ընդունելի չէ, քանի որ բարձրացված խնդրին հնարավոր է անդրադառնալ ներքոհիշյալ իրավակարգավորումների առկայության պարագայում.
 Վթարային բազմաբնակարան շենքերի բնակիչների բնակարանային ապահովման խնդիրների լուծման նպատակները ամրագրել  են ՀՀ կառավարության 18.03.2021թ-ի N 376–Լ որոշմամբ հաստատված անբավարար տեխնիկական վիճակում գտնվող բնակարանային ֆոնդի հիմնախնդիրների կանոնակարգման հայեցակարգով և դրանից բխող միջոցառումների ծրագրով, վերջինով նախատեսված միջոցառումների իրականացման արդյունքներուվ (Միջոցառումների իրականացումն ամրագրված է նաև ՀՀ կառավարության 18.11.2021թ-ի N 1902-Լ որոշմամբ հաստատված 2021-2026թթ-ի գործունեության միջոցառումների ծրագրի «Քաղաքաշինության կոմիտե» բաժնում (կատարման ժամկետները՝ 2022թ-ի նոյեմբերի 2-րդ տասնօրյակ և 2023թ-ի սեպտեմբերի 3-րդ տասնօրյակ)):  
Նշված միջոցառումներով նախատեսվում է կանոնակարգել վթարային բնակարանային ֆոնդի հիմնախնդիրների պետական քաղաքականությունը, հիմնախնդրի լուծման հարցում հստակեցնել լիազոր մարմնի, տեղական ինքնակառավարման, տարածքային կառավարման և պետական կառավարման համակարգի մարմինների դերերը, սահմանել պետական աջակցության դեպքերը, առաջնահերթությունների մոտեցումները, ինչպես նաև՝ սահմանել բնակարանային ֆոնդի ուժեղացման և վերակառուցման կամ քանդման դեպքում այդ ֆոնդից քաղաքացիների ժամանակավոր վերաբնակեցման կարգը (Հանրապետությունում առկա է անբավարար տեխնիկական վիճակում գտնվող ավելի քան 600 բազմաբնակարան շենք, որից 90-ը՝ քանդման ենթակա, 4-րդ աստիճանի վնասվածություն ունեցող):
Հետևաբար, բարձրացված խնդրին հնարավոր է անդրադառնալ վերը նշված իրավակարգավորումների առկայության պայմաններում: 
</t>
        </is>
      </nc>
      <ndxf>
        <alignment vertical="center" wrapText="1" readingOrder="0"/>
        <border outline="0">
          <left style="thin">
            <color indexed="64"/>
          </left>
          <right style="thin">
            <color indexed="64"/>
          </right>
          <top style="thin">
            <color indexed="64"/>
          </top>
          <bottom style="thin">
            <color indexed="64"/>
          </bottom>
        </border>
      </ndxf>
    </rcc>
    <rcc rId="0" sId="1" dxf="1">
      <nc r="D28" t="inlineStr">
        <is>
          <t xml:space="preserve">    Աշխատավարձի բարձրացման հարցը 15-20%-ով (մեր հաշվարկով կազմում է շուրջ 709.1 մլն դրամ), հնարավոր կլինի քննարկել աշխատավարձերի բարձրացման ընդհանուր համատեքստում՝ ելնելով ոլորտային առաջնահերթություններից:
   Թանգարանները և գրադարանները իրենց կարգավիճակով պետական ոչ առևտրային կազմակերպություններ են, ունեն իրավաբանական անձի կարգավիճակ (հիմք` «Պետական ոչ առևտրային կազմակերպությունների մասին» ՀՀ օրենքի 3-րդ հոդվածի 1-ին մաս) և իրենց միջոցների շրջանակներում կարող են իրականացնել աշխատավարձերի բարձրացում:
</t>
        </is>
      </nc>
      <ndxf>
        <alignment vertical="center" wrapText="1" readingOrder="0"/>
        <border outline="0">
          <left style="thin">
            <color indexed="64"/>
          </left>
          <right style="thin">
            <color indexed="64"/>
          </right>
          <top style="thin">
            <color indexed="64"/>
          </top>
          <bottom style="thin">
            <color indexed="64"/>
          </bottom>
        </border>
      </ndxf>
    </rcc>
  </rrc>
  <rrc rId="2159" sId="1" ref="A5:XFD5" action="deleteRow">
    <rfmt sheetId="1" xfDxf="1" sqref="A5:XFD5" start="0" length="0">
      <dxf>
        <font>
          <name val="GHEA Grapalat"/>
          <scheme val="none"/>
        </font>
        <alignment horizontal="center" readingOrder="0"/>
      </dxf>
    </rfmt>
    <rfmt sheetId="1" sqref="A5" start="0" length="0">
      <dxf>
        <alignment horizontal="general" vertical="center" readingOrder="0"/>
        <border outline="0">
          <left style="thin">
            <color indexed="64"/>
          </left>
          <right style="thin">
            <color indexed="64"/>
          </right>
          <top style="thin">
            <color indexed="64"/>
          </top>
          <bottom style="thin">
            <color indexed="64"/>
          </bottom>
        </border>
      </dxf>
    </rfmt>
    <rfmt sheetId="1" sqref="B5" start="0" length="0">
      <dxf>
        <alignment horizontal="general" vertical="center" readingOrder="0"/>
        <border outline="0">
          <left style="thin">
            <color indexed="64"/>
          </left>
          <right style="thin">
            <color indexed="64"/>
          </right>
          <top style="thin">
            <color indexed="64"/>
          </top>
          <bottom style="thin">
            <color indexed="64"/>
          </bottom>
        </border>
      </dxf>
    </rfmt>
    <rfmt sheetId="1" sqref="C5" start="0" length="0">
      <dxf>
        <alignment horizontal="left" vertical="center" readingOrder="0"/>
        <border outline="0">
          <left style="thin">
            <color indexed="64"/>
          </left>
          <right style="thin">
            <color indexed="64"/>
          </right>
          <top style="thin">
            <color indexed="64"/>
          </top>
          <bottom style="thin">
            <color indexed="64"/>
          </bottom>
        </border>
      </dxf>
    </rfmt>
    <rfmt sheetId="1" sqref="D5" start="0" length="0">
      <dxf>
        <alignment horizontal="left" wrapText="1" readingOrder="0"/>
        <border outline="0">
          <left style="thin">
            <color indexed="64"/>
          </left>
          <right style="thin">
            <color indexed="64"/>
          </right>
          <top style="thin">
            <color indexed="64"/>
          </top>
          <bottom style="thin">
            <color indexed="64"/>
          </bottom>
        </border>
      </dxf>
    </rfmt>
  </rrc>
  <rfmt sheetId="1" sqref="C11" start="0" length="0">
    <dxf>
      <font>
        <sz val="9"/>
        <name val="GHEA Grapalat"/>
        <scheme val="none"/>
      </font>
    </dxf>
  </rfmt>
  <rcc rId="2160" sId="1">
    <oc r="C11" t="inlineStr">
      <is>
        <t xml:space="preserve">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
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
</t>
      </is>
    </oc>
    <nc r="C11" t="inlineStr">
      <is>
        <t>Առաջարկում եմ Արցախի Հանրապետությանը տարեկան հատկացվող բյուջետային ֆոնդից (2022թ․ ծրագրված էր 144 մլրդ դրամ, իսկ 2023թ․-ին՝ 136 մլրդ դրամ) հիմնավորապես լուծել բռնի տեղահանված արցախցիների բնակարանային խնդիրները: Արցախը չկա, բայց արցախցիները կան, ովքեր Հայաստանում ապրելու խնդիր ունեն: Ըստ այդմ, առաջարկում եմ Արցախից բռնի տեղահանված յուրաքանչյուր ընտանիքի, ովքեր բնակություն են հաստատել Հայաստանի Հանրապետությունում, տրամադրել բնակարան կամ 20մլն 185 հազար ՀՀ դրամ (մոտ 50000 ԱՄՆ դոլար) սահմանաչափով գումար՝ ՀՀ մարզերում բնակարան ձեռք բերելու նպատակով։  Սույն թվականի սեպտեմբերի 19-ին ադրբեջանական ագրեսիայի հետևանքով Հայաստանում կան շուրջ 100632 Արցախից բռնի տեղահանված հայրենակիցներ, որոնց բնակարանային հարցերն օր առաջ պետք է հիմնավորապես լուծվեն։Ծրագրի շահառու պետք է լինեն նաև 2020թ․ 44-օրյա պատերազմի հետևանքով թշնամու վերահսկողության տակ անցած տարածքներից բռնի տեղահանվածները, որոնց բնակարանային խնդիրները Հայաստանում պետք է արդեն հիմնավորապես լուծված լինեին։ Տարբեր տեղեկություններով, այդ թվում՝ պաշտոնական, մոտ 20000 մարդ է բռնի տեղահանվել 2020թ․ պատերազմի հետևանքով, այնինչ ՀՀ աշխատանքի և սոցիալական հարցերի նախարարության համապատասխան ծրագրի շահառու են հանդիսացել 3763 անձ, իսկ բնակարան են ձեռք բերել 1735-ը։Պետությունը պետք է փախստականների հարցը հիմնավորապես լուծի, ինչի համար առաջարկում եմ, որ Արցախի Հանրապետությանը՝ որպես միջպետական վարկ, 2022թ․-ին ծրագրած 144 մլրդ դրամի, իսկ 2023թ․-ին՝ 136 մլրդ ՀՀ դրամ գումարի շրջանակներում հատկացում արվի մոտավոր հաշվարկներով 30158 ընտանիքի (120632 արցախցիների՝ ընտանիքում միջինը 4 հոգու հաշվարկով)՝ բնակարանով ապահովելու համար:  Ըստ 2022 թվականի ծրագրված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7134-ը։ Բոլորին բնակարաններ տրամադրելու համար կպահանջվի 4,2 տարի։
Ըստ 2023 թվականի նախատեսված տարեկան բյուջեի՝ բռնի տեղահանված արցախահայերին բնակարան գնելու համար 20 մլն 185 հազար ՀՀ դրամ գումարի հատկացման դեպքում 1 տարվա ընթացքում 30158 ընտանիքից շահառու է հանդիսանում մոտ 6738-ը։ Բոլորին բնակարաններ տրամադրելու համար կպահանջվի շուր 4,5 տարի։  2022 թ․ 2023 թ․ Արցախին հատկացվող բյուջե 144 մլրդ 136 մլրդ:
Բնակարան գնելու համար հատկացող 20 մլն  185 հազար ՀՀ դրամի դեպքում շահառու ընտանիքների թիվ 7134 ընտանիք 6738 ընտանիք
Անհրաժեշտ տարիների քանակ՝ բոլոր արցախցիներին բնակարանով ապահելու ծրագրի իրականացման համար 4,2 տարի  4,5 տարի
120632 արցախահայ= 30158 ընտանիք (եթե հաշվենք, որ ընտանիքում միջինում ապրում է 4 անձ)
30158 ընտանիք= 608 մլրդ 739 մլն 230 հազար ՀՀ դրամ (եթե հաշվենք, որ յուրաքանչյուր ընտանիքի պետք է տրվի 20 մլն 185 հազար ՀՀ դրամ):</t>
      </is>
    </nc>
  </rcc>
  <rdn rId="0" localSheetId="1" customView="1" name="Z_01CB58A5_26D0_46BD_B29D_821AF0761C0F_.wvu.Cols" hidden="1" oldHidden="1">
    <oldFormula>Ամփոփ!#REF!</oldFormula>
  </rdn>
  <rcv guid="{01CB58A5-26D0-46BD-B29D-821AF0761C0F}" action="delete"/>
  <rdn rId="0" localSheetId="2" customView="1" name="Z_01CB58A5_26D0_46BD_B29D_821AF0761C0F_.wvu.PrintArea" hidden="1" oldHidden="1">
    <formula>Ամփոփաթերթ_1!$B$3:$U$7</formula>
    <oldFormula>Ամփոփաթերթ_1!$B$3:$U$7</oldFormula>
  </rdn>
  <rdn rId="0" localSheetId="2" customView="1" name="Z_01CB58A5_26D0_46BD_B29D_821AF0761C0F_.wvu.PrintTitles" hidden="1" oldHidden="1">
    <formula>Ամփոփաթերթ_1!$4:$5</formula>
    <oldFormula>Ամփոփաթերթ_1!$4:$5</oldFormula>
  </rdn>
  <rdn rId="0" localSheetId="2" customView="1" name="Z_01CB58A5_26D0_46BD_B29D_821AF0761C0F_.wvu.Cols" hidden="1" oldHidden="1">
    <formula>Ամփոփաթերթ_1!$S:$T</formula>
    <oldFormula>Ամփոփաթերթ_1!$S:$T</oldFormula>
  </rdn>
  <rdn rId="0" localSheetId="3" customView="1" name="Z_01CB58A5_26D0_46BD_B29D_821AF0761C0F_.wvu.PrintArea" hidden="1" oldHidden="1">
    <formula>Ամփոփաթերթ_2!$B$3:$U$7</formula>
    <oldFormula>Ամփոփաթերթ_2!$B$3:$U$7</oldFormula>
  </rdn>
  <rdn rId="0" localSheetId="3" customView="1" name="Z_01CB58A5_26D0_46BD_B29D_821AF0761C0F_.wvu.PrintTitles" hidden="1" oldHidden="1">
    <formula>Ամփոփաթերթ_2!$4:$5</formula>
    <oldFormula>Ամփոփաթերթ_2!$4:$5</oldFormula>
  </rdn>
  <rdn rId="0" localSheetId="3" customView="1" name="Z_01CB58A5_26D0_46BD_B29D_821AF0761C0F_.wvu.Cols" hidden="1" oldHidden="1">
    <formula>Ամփոփաթերթ_2!$S:$T</formula>
    <oldFormula>Ամփոփաթերթ_2!$S:$T</oldFormula>
  </rdn>
  <rdn rId="0" localSheetId="4" customView="1" name="Z_01CB58A5_26D0_46BD_B29D_821AF0761C0F_.wvu.Cols" hidden="1" oldHidden="1">
    <formula>հանրայինքննարկում!$S:$T</formula>
    <oldFormula>հանրայինքննարկում!$S:$T</oldFormula>
  </rdn>
  <rcv guid="{01CB58A5-26D0-46BD-B29D-821AF0761C0F}" action="add"/>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D2">
    <dxf>
      <alignment horizontal="general" readingOrder="0"/>
    </dxf>
  </rfmt>
  <rfmt sheetId="1" sqref="A2:D2">
    <dxf>
      <alignment wrapText="1" readingOrder="0"/>
    </dxf>
  </rfmt>
  <rfmt sheetId="1" sqref="A2:D2">
    <dxf>
      <alignment horizontal="center" readingOrder="0"/>
    </dxf>
  </rfmt>
  <rcc rId="2169" sId="1" odxf="1" dxf="1">
    <nc r="C4" t="inlineStr">
      <is>
        <t>ՏԵՔՍՏԸ ԿԱՄ ԲՈՎԱՆԴԱԿՈՒԹՅՈՒՆԸ</t>
      </is>
    </nc>
    <ndxf>
      <font>
        <b/>
        <name val="GHEA Grapalat"/>
        <scheme val="none"/>
      </font>
      <alignment horizontal="center" vertical="center" readingOrder="0"/>
      <border outline="0">
        <left style="thin">
          <color indexed="64"/>
        </left>
        <right style="thin">
          <color indexed="64"/>
        </right>
        <top style="thin">
          <color indexed="64"/>
        </top>
        <bottom style="thin">
          <color indexed="64"/>
        </bottom>
      </border>
    </ndxf>
  </rcc>
  <rcv guid="{C1847EEF-C39D-4224-A16F-6098F8B4214B}" action="delete"/>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177" sId="1" ref="A5:XFD5" action="deleteRow">
    <rfmt sheetId="1" xfDxf="1" sqref="A5:XFD5" start="0" length="0">
      <dxf>
        <font>
          <name val="GHEA Grapalat"/>
          <scheme val="none"/>
        </font>
        <alignment horizontal="center" readingOrder="0"/>
      </dxf>
    </rfmt>
    <rfmt sheetId="1" sqref="A5" start="0" length="0">
      <dxf>
        <alignment horizontal="general" vertical="center" readingOrder="0"/>
      </dxf>
    </rfmt>
    <rcc rId="0" sId="1" dxf="1">
      <nc r="B5" t="inlineStr">
        <is>
          <t>ԸՆԴԱՄԵՆԸ 1-ին փուլ</t>
        </is>
      </nc>
      <ndxf>
        <font>
          <b/>
          <i/>
          <name val="GHEA Grapalat"/>
          <scheme val="none"/>
        </font>
        <alignment horizontal="general" vertical="center" readingOrder="0"/>
        <border outline="0">
          <left style="thin">
            <color indexed="64"/>
          </left>
          <top style="thin">
            <color indexed="64"/>
          </top>
          <bottom style="thin">
            <color indexed="64"/>
          </bottom>
        </border>
      </ndxf>
    </rcc>
    <rfmt sheetId="1" sqref="C5" start="0" length="0">
      <dxf>
        <font>
          <b/>
          <i/>
          <name val="GHEA Grapalat"/>
          <scheme val="none"/>
        </font>
        <alignment horizontal="general" vertical="center" readingOrder="0"/>
        <border outline="0">
          <top style="thin">
            <color indexed="64"/>
          </top>
          <bottom style="thin">
            <color indexed="64"/>
          </bottom>
        </border>
      </dxf>
    </rfmt>
    <rfmt sheetId="1" sqref="D5" start="0" length="0">
      <dxf>
        <font>
          <b/>
          <i/>
          <name val="GHEA Grapalat"/>
          <scheme val="none"/>
        </font>
        <alignment horizontal="left" vertical="center" wrapText="1" readingOrder="0"/>
        <border outline="0">
          <right style="thin">
            <color indexed="64"/>
          </right>
          <top style="thin">
            <color indexed="64"/>
          </top>
          <bottom style="thin">
            <color indexed="64"/>
          </bottom>
        </border>
      </dxf>
    </rfmt>
  </rrc>
  <rrc rId="2178" sId="1" ref="A20:XFD20" action="deleteRow">
    <rfmt sheetId="1" xfDxf="1" sqref="A20:XFD20" start="0" length="0">
      <dxf>
        <font>
          <name val="GHEA Grapalat"/>
          <scheme val="none"/>
        </font>
        <alignment horizontal="center" readingOrder="0"/>
      </dxf>
    </rfmt>
    <rfmt sheetId="1" sqref="A20" start="0" length="0">
      <dxf>
        <alignment horizontal="general" vertical="center" readingOrder="0"/>
      </dxf>
    </rfmt>
    <rcc rId="0" sId="1" dxf="1">
      <nc r="B20" t="inlineStr">
        <is>
          <t>ԸՆԴԱՄԵՆԸ 2-րդ փուլ</t>
        </is>
      </nc>
      <ndxf>
        <font>
          <b/>
          <i/>
          <name val="GHEA Grapalat"/>
          <scheme val="none"/>
        </font>
        <alignment horizontal="general" vertical="center" readingOrder="0"/>
        <border outline="0">
          <left style="thin">
            <color indexed="64"/>
          </left>
          <top style="thin">
            <color indexed="64"/>
          </top>
          <bottom style="thin">
            <color indexed="64"/>
          </bottom>
        </border>
      </ndxf>
    </rcc>
    <rfmt sheetId="1" sqref="C20" start="0" length="0">
      <dxf>
        <alignment horizontal="left" vertical="center" readingOrder="0"/>
        <border outline="0">
          <left style="thin">
            <color indexed="64"/>
          </left>
          <right style="thin">
            <color indexed="64"/>
          </right>
          <top style="thin">
            <color indexed="64"/>
          </top>
          <bottom style="thin">
            <color indexed="64"/>
          </bottom>
        </border>
      </dxf>
    </rfmt>
    <rfmt sheetId="1" sqref="D20" start="0" length="0">
      <dxf>
        <font>
          <b/>
          <i/>
          <name val="GHEA Grapalat"/>
          <scheme val="none"/>
        </font>
        <alignment horizontal="left" vertical="center" wrapText="1" readingOrder="0"/>
        <border outline="0">
          <right style="thin">
            <color indexed="64"/>
          </right>
          <top style="thin">
            <color indexed="64"/>
          </top>
          <bottom style="thin">
            <color indexed="64"/>
          </bottom>
        </border>
      </dxf>
    </rfmt>
  </rrc>
  <rcc rId="2179" sId="1">
    <oc r="A6">
      <v>2</v>
    </oc>
    <nc r="A6">
      <f>A5+1</f>
    </nc>
  </rcc>
  <rcc rId="2180" sId="1">
    <oc r="A7">
      <v>3</v>
    </oc>
    <nc r="A7">
      <f>A6+1</f>
    </nc>
  </rcc>
  <rcc rId="2181" sId="1">
    <oc r="A8">
      <v>4</v>
    </oc>
    <nc r="A8">
      <f>A7+1</f>
    </nc>
  </rcc>
  <rcc rId="2182" sId="1">
    <oc r="A9">
      <v>5</v>
    </oc>
    <nc r="A9">
      <f>A8+1</f>
    </nc>
  </rcc>
  <rcc rId="2183" sId="1">
    <oc r="A10">
      <v>7</v>
    </oc>
    <nc r="A10">
      <f>A9+1</f>
    </nc>
  </rcc>
  <rcc rId="2184" sId="1">
    <oc r="A11">
      <v>8</v>
    </oc>
    <nc r="A11">
      <f>A10+1</f>
    </nc>
  </rcc>
  <rcc rId="2185" sId="1">
    <oc r="A12">
      <v>9</v>
    </oc>
    <nc r="A12">
      <f>A11+1</f>
    </nc>
  </rcc>
  <rcc rId="2186" sId="1">
    <oc r="A13">
      <v>10</v>
    </oc>
    <nc r="A13">
      <f>A12+1</f>
    </nc>
  </rcc>
  <rcc rId="2187" sId="1">
    <oc r="A14">
      <v>11</v>
    </oc>
    <nc r="A14">
      <f>A13+1</f>
    </nc>
  </rcc>
  <rcc rId="2188" sId="1">
    <oc r="A15">
      <v>12</v>
    </oc>
    <nc r="A15">
      <f>A14+1</f>
    </nc>
  </rcc>
  <rcc rId="2189" sId="1">
    <oc r="A16">
      <v>13</v>
    </oc>
    <nc r="A16">
      <f>A15+1</f>
    </nc>
  </rcc>
  <rcc rId="2190" sId="1">
    <oc r="A17">
      <v>14</v>
    </oc>
    <nc r="A17">
      <f>A16+1</f>
    </nc>
  </rcc>
  <rcc rId="2191" sId="1">
    <oc r="A18">
      <v>15</v>
    </oc>
    <nc r="A18">
      <f>A17+1</f>
    </nc>
  </rcc>
  <rcc rId="2192" sId="1">
    <oc r="A19">
      <v>16</v>
    </oc>
    <nc r="A19">
      <f>A18+1</f>
    </nc>
  </rcc>
  <rcc rId="2193" sId="1">
    <oc r="A20">
      <v>1</v>
    </oc>
    <nc r="A20">
      <f>A19+1</f>
    </nc>
  </rcc>
  <rcc rId="2194" sId="1">
    <oc r="A21">
      <v>2</v>
    </oc>
    <nc r="A21">
      <f>A20+1</f>
    </nc>
  </rcc>
  <rcc rId="2195" sId="1">
    <oc r="A22">
      <v>3</v>
    </oc>
    <nc r="A22">
      <f>A21+1</f>
    </nc>
  </rcc>
  <rcc rId="2196" sId="1">
    <oc r="A23">
      <v>4</v>
    </oc>
    <nc r="A23">
      <f>A22+1</f>
    </nc>
  </rcc>
  <rcc rId="2197" sId="1">
    <oc r="A24">
      <v>5</v>
    </oc>
    <nc r="A24">
      <f>A23+1</f>
    </nc>
  </rcc>
  <rcc rId="2198" sId="1">
    <oc r="A25">
      <v>6</v>
    </oc>
    <nc r="A25">
      <f>A24+1</f>
    </nc>
  </rcc>
  <rfmt sheetId="1" sqref="B25">
    <dxf>
      <fill>
        <patternFill>
          <bgColor theme="0" tint="-4.9989318521683403E-2"/>
        </patternFill>
      </fill>
    </dxf>
  </rfmt>
  <rrc rId="2199" sId="1" ref="A25:XFD25" action="deleteRow">
    <rfmt sheetId="1" xfDxf="1" sqref="A25:XFD25" start="0" length="0">
      <dxf>
        <font>
          <name val="GHEA Grapalat"/>
          <scheme val="none"/>
        </font>
      </dxf>
    </rfmt>
    <rcc rId="0" sId="1" dxf="1">
      <nc r="A25">
        <f>A24+1</f>
      </nc>
      <ndxf>
        <alignment vertical="center" readingOrder="0"/>
        <border outline="0">
          <left style="thin">
            <color indexed="64"/>
          </left>
          <right style="thin">
            <color indexed="64"/>
          </right>
          <top style="thin">
            <color indexed="64"/>
          </top>
          <bottom style="thin">
            <color indexed="64"/>
          </bottom>
        </border>
      </ndxf>
    </rcc>
    <rcc rId="0" sId="1" dxf="1">
      <nc r="B25" t="inlineStr">
        <is>
          <t>ՀՀ Ազգային Ժողովի պատգամավոր Լիլիթ Գալստյան</t>
        </is>
      </nc>
      <ndxf>
        <fill>
          <patternFill patternType="solid">
            <bgColor theme="0" tint="-4.9989318521683403E-2"/>
          </patternFill>
        </fill>
        <alignment vertical="center" wrapText="1" readingOrder="0"/>
        <border outline="0">
          <left style="thin">
            <color indexed="64"/>
          </left>
          <right style="thin">
            <color indexed="64"/>
          </right>
          <top style="thin">
            <color indexed="64"/>
          </top>
          <bottom style="thin">
            <color indexed="64"/>
          </bottom>
        </border>
      </ndxf>
    </rcc>
    <rcc rId="0" sId="1" dxf="1">
      <nc r="C25" t="inlineStr">
        <is>
          <t xml:space="preserve">Խնդրում եմ 2024 թվականի ՀՀ բյուջեի նախագծի լրամշակման և ամբողջացման փուլում նկատի ունենալ ԿԳՄՍ ենթակայության կազմակերպությունների՝ մասնավորապես, թանգարանային և գրադարանային ոլորտի աշխատակիցների աշխատավարձը 15-20 %-ով բարձրացնելու հնարավորությունը, այն մոտեցնելով Հայստանում արձանագրվող աշխատավարձերի բարձրացման ընդհանուր միտումին։ </t>
        </is>
      </nc>
      <ndxf>
        <alignment horizontal="left" vertical="center" wrapText="1" readingOrder="0"/>
        <border outline="0">
          <left style="thin">
            <color indexed="64"/>
          </left>
          <right style="thin">
            <color indexed="64"/>
          </right>
          <top style="thin">
            <color indexed="64"/>
          </top>
          <bottom style="thin">
            <color indexed="64"/>
          </bottom>
        </border>
      </ndxf>
    </rcc>
    <rfmt sheetId="1" sqref="D25" start="0" length="0">
      <dxf>
        <alignment horizontal="left" wrapText="1" readingOrder="0"/>
        <border outline="0">
          <left style="thin">
            <color indexed="64"/>
          </left>
          <right style="thin">
            <color indexed="64"/>
          </right>
          <top style="thin">
            <color indexed="64"/>
          </top>
          <bottom style="thin">
            <color indexed="64"/>
          </bottom>
        </border>
      </dxf>
    </rfmt>
  </rrc>
  <rcv guid="{C1847EEF-C39D-4224-A16F-6098F8B4214B}" action="delete"/>
  <rdn rId="0" localSheetId="2" customView="1" name="Z_C1847EEF_C39D_4224_A16F_6098F8B4214B_.wvu.PrintArea" hidden="1" oldHidden="1">
    <formula>Ամփոփաթերթ_1!$B$3:$U$7</formula>
    <oldFormula>Ամփոփաթերթ_1!$B$3:$U$7</oldFormula>
  </rdn>
  <rdn rId="0" localSheetId="2" customView="1" name="Z_C1847EEF_C39D_4224_A16F_6098F8B4214B_.wvu.PrintTitles" hidden="1" oldHidden="1">
    <formula>Ամփոփաթերթ_1!$4:$5</formula>
    <oldFormula>Ամփոփաթերթ_1!$4:$5</oldFormula>
  </rdn>
  <rdn rId="0" localSheetId="2" customView="1" name="Z_C1847EEF_C39D_4224_A16F_6098F8B4214B_.wvu.Cols" hidden="1" oldHidden="1">
    <formula>Ամփոփաթերթ_1!$S:$T</formula>
    <oldFormula>Ամփոփաթերթ_1!$S:$T</oldFormula>
  </rdn>
  <rdn rId="0" localSheetId="3" customView="1" name="Z_C1847EEF_C39D_4224_A16F_6098F8B4214B_.wvu.PrintArea" hidden="1" oldHidden="1">
    <formula>Ամփոփաթերթ_2!$B$3:$U$7</formula>
    <oldFormula>Ամփոփաթերթ_2!$B$3:$U$7</oldFormula>
  </rdn>
  <rdn rId="0" localSheetId="3" customView="1" name="Z_C1847EEF_C39D_4224_A16F_6098F8B4214B_.wvu.PrintTitles" hidden="1" oldHidden="1">
    <formula>Ամփոփաթերթ_2!$4:$5</formula>
    <oldFormula>Ամփոփաթերթ_2!$4:$5</oldFormula>
  </rdn>
  <rdn rId="0" localSheetId="3" customView="1" name="Z_C1847EEF_C39D_4224_A16F_6098F8B4214B_.wvu.Cols" hidden="1" oldHidden="1">
    <formula>Ամփոփաթերթ_2!$S:$T</formula>
    <oldFormula>Ամփոփաթերթ_2!$S:$T</oldFormula>
  </rdn>
  <rdn rId="0" localSheetId="4" customView="1" name="Z_C1847EEF_C39D_4224_A16F_6098F8B4214B_.wvu.Cols" hidden="1" oldHidden="1">
    <formula>հանրայինքննարկում!$S:$T</formula>
    <oldFormula>հանրայինքննարկում!$S:$T</oldFormula>
  </rdn>
  <rcv guid="{C1847EEF-C39D-4224-A16F-6098F8B4214B}" action="add"/>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118309A-6BAF-4BD0-9EE0-8E7FF1B711D9}" action="delete"/>
  <rdn rId="0" localSheetId="2" customView="1" name="Z_E118309A_6BAF_4BD0_9EE0_8E7FF1B711D9_.wvu.PrintArea" hidden="1" oldHidden="1">
    <formula>Ամփոփաթերթ_1!$B$3:$U$7</formula>
    <oldFormula>Ամփոփաթերթ_1!$B$3:$U$7</oldFormula>
  </rdn>
  <rdn rId="0" localSheetId="2" customView="1" name="Z_E118309A_6BAF_4BD0_9EE0_8E7FF1B711D9_.wvu.PrintTitles" hidden="1" oldHidden="1">
    <formula>Ամփոփաթերթ_1!$4:$5</formula>
    <oldFormula>Ամփոփաթերթ_1!$4:$5</oldFormula>
  </rdn>
  <rdn rId="0" localSheetId="2" customView="1" name="Z_E118309A_6BAF_4BD0_9EE0_8E7FF1B711D9_.wvu.Cols" hidden="1" oldHidden="1">
    <formula>Ամփոփաթերթ_1!$S:$T</formula>
    <oldFormula>Ամփոփաթերթ_1!$S:$T</oldFormula>
  </rdn>
  <rdn rId="0" localSheetId="3" customView="1" name="Z_E118309A_6BAF_4BD0_9EE0_8E7FF1B711D9_.wvu.PrintArea" hidden="1" oldHidden="1">
    <formula>Ամփոփաթերթ_2!$B$3:$U$7</formula>
    <oldFormula>Ամփոփաթերթ_2!$B$3:$U$7</oldFormula>
  </rdn>
  <rdn rId="0" localSheetId="3" customView="1" name="Z_E118309A_6BAF_4BD0_9EE0_8E7FF1B711D9_.wvu.PrintTitles" hidden="1" oldHidden="1">
    <formula>Ամփոփաթերթ_2!$4:$5</formula>
    <oldFormula>Ամփոփաթերթ_2!$4:$5</oldFormula>
  </rdn>
  <rdn rId="0" localSheetId="3" customView="1" name="Z_E118309A_6BAF_4BD0_9EE0_8E7FF1B711D9_.wvu.Cols" hidden="1" oldHidden="1">
    <formula>Ամփոփաթերթ_2!$S:$T</formula>
    <oldFormula>Ամփոփաթերթ_2!$S:$T</oldFormula>
  </rdn>
  <rdn rId="0" localSheetId="4" customView="1" name="Z_E118309A_6BAF_4BD0_9EE0_8E7FF1B711D9_.wvu.Cols" hidden="1" oldHidden="1">
    <formula>հանրայինքննարկում!$S:$T</formula>
    <oldFormula>հանրայինքննարկում!$S:$T</oldFormula>
  </rdn>
  <rcv guid="{E118309A-6BAF-4BD0-9EE0-8E7FF1B711D9}"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8F599A22_4006_459C_B195_D20DF4812314_.wvu.PrintArea" hidden="1" oldHidden="1">
    <formula>Ամփոփաթերթ_1!$B$3:$U$7</formula>
  </rdn>
  <rdn rId="0" localSheetId="2" customView="1" name="Z_8F599A22_4006_459C_B195_D20DF4812314_.wvu.PrintTitles" hidden="1" oldHidden="1">
    <formula>Ամփոփաթերթ_1!$4:$5</formula>
  </rdn>
  <rdn rId="0" localSheetId="2" customView="1" name="Z_8F599A22_4006_459C_B195_D20DF4812314_.wvu.Cols" hidden="1" oldHidden="1">
    <formula>Ամփոփաթերթ_1!$S:$T</formula>
  </rdn>
  <rdn rId="0" localSheetId="3" customView="1" name="Z_8F599A22_4006_459C_B195_D20DF4812314_.wvu.PrintArea" hidden="1" oldHidden="1">
    <formula>Ամփոփաթերթ_2!$B$3:$U$7</formula>
  </rdn>
  <rdn rId="0" localSheetId="3" customView="1" name="Z_8F599A22_4006_459C_B195_D20DF4812314_.wvu.PrintTitles" hidden="1" oldHidden="1">
    <formula>Ամփոփաթերթ_2!$4:$5</formula>
  </rdn>
  <rdn rId="0" localSheetId="3" customView="1" name="Z_8F599A22_4006_459C_B195_D20DF4812314_.wvu.Cols" hidden="1" oldHidden="1">
    <formula>Ամփոփաթերթ_2!$S:$T</formula>
  </rdn>
  <rdn rId="0" localSheetId="4" customView="1" name="Z_8F599A22_4006_459C_B195_D20DF4812314_.wvu.Cols" hidden="1" oldHidden="1">
    <formula>հանրայինքննարկում!$S:$T</formula>
  </rdn>
  <rcv guid="{8F599A22-4006-459C-B195-D20DF481231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5">
  <userInfo guid="{EA7A963C-ADA3-4FF4-B899-501A35C68ED2}" name="Ani Mirzoyan" id="-857940448" dateTime="2023-11-10T11:35:39"/>
  <userInfo guid="{EA7A963C-ADA3-4FF4-B899-501A35C68ED2}" name="Ani Mirzoyan" id="-857963796" dateTime="2023-11-10T11:46:54"/>
  <userInfo guid="{4BA21259-6B2F-414C-AE8A-BC9DAC1F7175}" name="Ruzanna Gabrielyan" id="-1805551126" dateTime="2023-11-20T11:11:16"/>
  <userInfo guid="{A2FE946E-9425-4956-96A8-63D826938883}" name="Anna Ohanyan" id="-657186175" dateTime="2023-11-23T11:07:34"/>
  <userInfo guid="{29AEF13C-F539-4F2B-AAB9-5AA6ED99E54B}" name="Ruzanna Gabrielyan" id="-1805578073" dateTime="2023-11-29T18:51:36"/>
</user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18" Type="http://schemas.openxmlformats.org/officeDocument/2006/relationships/printerSettings" Target="../printerSettings/printerSettings33.bin"/><Relationship Id="rId26" Type="http://schemas.openxmlformats.org/officeDocument/2006/relationships/printerSettings" Target="../printerSettings/printerSettings41.bin"/><Relationship Id="rId3" Type="http://schemas.openxmlformats.org/officeDocument/2006/relationships/printerSettings" Target="../printerSettings/printerSettings18.bin"/><Relationship Id="rId21" Type="http://schemas.openxmlformats.org/officeDocument/2006/relationships/printerSettings" Target="../printerSettings/printerSettings36.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17" Type="http://schemas.openxmlformats.org/officeDocument/2006/relationships/printerSettings" Target="../printerSettings/printerSettings32.bin"/><Relationship Id="rId25" Type="http://schemas.openxmlformats.org/officeDocument/2006/relationships/printerSettings" Target="../printerSettings/printerSettings40.bin"/><Relationship Id="rId2" Type="http://schemas.openxmlformats.org/officeDocument/2006/relationships/printerSettings" Target="../printerSettings/printerSettings17.bin"/><Relationship Id="rId16" Type="http://schemas.openxmlformats.org/officeDocument/2006/relationships/printerSettings" Target="../printerSettings/printerSettings31.bin"/><Relationship Id="rId20" Type="http://schemas.openxmlformats.org/officeDocument/2006/relationships/printerSettings" Target="../printerSettings/printerSettings35.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24" Type="http://schemas.openxmlformats.org/officeDocument/2006/relationships/printerSettings" Target="../printerSettings/printerSettings39.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23" Type="http://schemas.openxmlformats.org/officeDocument/2006/relationships/printerSettings" Target="../printerSettings/printerSettings38.bin"/><Relationship Id="rId10" Type="http://schemas.openxmlformats.org/officeDocument/2006/relationships/printerSettings" Target="../printerSettings/printerSettings25.bin"/><Relationship Id="rId19" Type="http://schemas.openxmlformats.org/officeDocument/2006/relationships/printerSettings" Target="../printerSettings/printerSettings34.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 Id="rId22" Type="http://schemas.openxmlformats.org/officeDocument/2006/relationships/printerSettings" Target="../printerSettings/printerSettings37.bin"/><Relationship Id="rId27" Type="http://schemas.openxmlformats.org/officeDocument/2006/relationships/printerSettings" Target="../printerSettings/printerSettings4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26" Type="http://schemas.openxmlformats.org/officeDocument/2006/relationships/printerSettings" Target="../printerSettings/printerSettings68.bin"/><Relationship Id="rId3" Type="http://schemas.openxmlformats.org/officeDocument/2006/relationships/printerSettings" Target="../printerSettings/printerSettings45.bin"/><Relationship Id="rId21" Type="http://schemas.openxmlformats.org/officeDocument/2006/relationships/printerSettings" Target="../printerSettings/printerSettings63.bin"/><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5" Type="http://schemas.openxmlformats.org/officeDocument/2006/relationships/printerSettings" Target="../printerSettings/printerSettings67.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24" Type="http://schemas.openxmlformats.org/officeDocument/2006/relationships/printerSettings" Target="../printerSettings/printerSettings66.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printerSettings" Target="../printerSettings/printerSettings65.bin"/><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4.bin"/><Relationship Id="rId27" Type="http://schemas.openxmlformats.org/officeDocument/2006/relationships/printerSettings" Target="../printerSettings/printerSettings6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7.bin"/><Relationship Id="rId13" Type="http://schemas.openxmlformats.org/officeDocument/2006/relationships/printerSettings" Target="../printerSettings/printerSettings82.bin"/><Relationship Id="rId18" Type="http://schemas.openxmlformats.org/officeDocument/2006/relationships/printerSettings" Target="../printerSettings/printerSettings87.bin"/><Relationship Id="rId26" Type="http://schemas.openxmlformats.org/officeDocument/2006/relationships/printerSettings" Target="../printerSettings/printerSettings95.bin"/><Relationship Id="rId3" Type="http://schemas.openxmlformats.org/officeDocument/2006/relationships/printerSettings" Target="../printerSettings/printerSettings72.bin"/><Relationship Id="rId21" Type="http://schemas.openxmlformats.org/officeDocument/2006/relationships/printerSettings" Target="../printerSettings/printerSettings90.bin"/><Relationship Id="rId7" Type="http://schemas.openxmlformats.org/officeDocument/2006/relationships/printerSettings" Target="../printerSettings/printerSettings76.bin"/><Relationship Id="rId12" Type="http://schemas.openxmlformats.org/officeDocument/2006/relationships/printerSettings" Target="../printerSettings/printerSettings81.bin"/><Relationship Id="rId17" Type="http://schemas.openxmlformats.org/officeDocument/2006/relationships/printerSettings" Target="../printerSettings/printerSettings86.bin"/><Relationship Id="rId25" Type="http://schemas.openxmlformats.org/officeDocument/2006/relationships/printerSettings" Target="../printerSettings/printerSettings94.bin"/><Relationship Id="rId2" Type="http://schemas.openxmlformats.org/officeDocument/2006/relationships/printerSettings" Target="../printerSettings/printerSettings71.bin"/><Relationship Id="rId16" Type="http://schemas.openxmlformats.org/officeDocument/2006/relationships/printerSettings" Target="../printerSettings/printerSettings85.bin"/><Relationship Id="rId20" Type="http://schemas.openxmlformats.org/officeDocument/2006/relationships/printerSettings" Target="../printerSettings/printerSettings89.bin"/><Relationship Id="rId1" Type="http://schemas.openxmlformats.org/officeDocument/2006/relationships/printerSettings" Target="../printerSettings/printerSettings70.bin"/><Relationship Id="rId6" Type="http://schemas.openxmlformats.org/officeDocument/2006/relationships/printerSettings" Target="../printerSettings/printerSettings75.bin"/><Relationship Id="rId11" Type="http://schemas.openxmlformats.org/officeDocument/2006/relationships/printerSettings" Target="../printerSettings/printerSettings80.bin"/><Relationship Id="rId24" Type="http://schemas.openxmlformats.org/officeDocument/2006/relationships/printerSettings" Target="../printerSettings/printerSettings93.bin"/><Relationship Id="rId5" Type="http://schemas.openxmlformats.org/officeDocument/2006/relationships/printerSettings" Target="../printerSettings/printerSettings74.bin"/><Relationship Id="rId15" Type="http://schemas.openxmlformats.org/officeDocument/2006/relationships/printerSettings" Target="../printerSettings/printerSettings84.bin"/><Relationship Id="rId23" Type="http://schemas.openxmlformats.org/officeDocument/2006/relationships/printerSettings" Target="../printerSettings/printerSettings92.bin"/><Relationship Id="rId10" Type="http://schemas.openxmlformats.org/officeDocument/2006/relationships/printerSettings" Target="../printerSettings/printerSettings79.bin"/><Relationship Id="rId19" Type="http://schemas.openxmlformats.org/officeDocument/2006/relationships/printerSettings" Target="../printerSettings/printerSettings88.bin"/><Relationship Id="rId4" Type="http://schemas.openxmlformats.org/officeDocument/2006/relationships/printerSettings" Target="../printerSettings/printerSettings73.bin"/><Relationship Id="rId9" Type="http://schemas.openxmlformats.org/officeDocument/2006/relationships/printerSettings" Target="../printerSettings/printerSettings78.bin"/><Relationship Id="rId14" Type="http://schemas.openxmlformats.org/officeDocument/2006/relationships/printerSettings" Target="../printerSettings/printerSettings83.bin"/><Relationship Id="rId22" Type="http://schemas.openxmlformats.org/officeDocument/2006/relationships/printerSettings" Target="../printerSettings/printerSettings91.bin"/><Relationship Id="rId27"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abSelected="1" zoomScaleNormal="100" workbookViewId="0">
      <selection activeCell="C24" sqref="C24"/>
    </sheetView>
  </sheetViews>
  <sheetFormatPr defaultColWidth="9.109375" defaultRowHeight="15" x14ac:dyDescent="0.35"/>
  <cols>
    <col min="1" max="1" width="8.88671875" style="5" customWidth="1"/>
    <col min="2" max="2" width="30.33203125" style="32" customWidth="1"/>
    <col min="3" max="3" width="97.88671875" style="10" customWidth="1"/>
    <col min="4" max="4" width="79.88671875" style="40" customWidth="1"/>
    <col min="5" max="16384" width="9.109375" style="32"/>
  </cols>
  <sheetData>
    <row r="1" spans="1:4" s="31" customFormat="1" x14ac:dyDescent="0.25">
      <c r="A1" s="41" t="s">
        <v>8</v>
      </c>
      <c r="B1" s="41"/>
      <c r="C1" s="41"/>
      <c r="D1" s="37"/>
    </row>
    <row r="2" spans="1:4" s="31" customFormat="1" ht="49.5" customHeight="1" x14ac:dyDescent="0.25">
      <c r="A2" s="42" t="s">
        <v>144</v>
      </c>
      <c r="B2" s="42"/>
      <c r="C2" s="42"/>
      <c r="D2" s="9"/>
    </row>
    <row r="4" spans="1:4" s="5" customFormat="1" x14ac:dyDescent="0.35">
      <c r="A4" s="30" t="s">
        <v>6</v>
      </c>
      <c r="B4" s="30" t="s">
        <v>1</v>
      </c>
      <c r="C4" s="30" t="s">
        <v>2</v>
      </c>
      <c r="D4" s="14" t="s">
        <v>9</v>
      </c>
    </row>
    <row r="5" spans="1:4" ht="150" x14ac:dyDescent="0.35">
      <c r="A5" s="33">
        <v>1</v>
      </c>
      <c r="B5" s="34" t="s">
        <v>145</v>
      </c>
      <c r="C5" s="13" t="s">
        <v>172</v>
      </c>
      <c r="D5" s="13" t="s">
        <v>188</v>
      </c>
    </row>
    <row r="6" spans="1:4" ht="166.5" customHeight="1" x14ac:dyDescent="0.35">
      <c r="A6" s="33">
        <f>A5+1</f>
        <v>2</v>
      </c>
      <c r="B6" s="34" t="s">
        <v>147</v>
      </c>
      <c r="C6" s="13" t="s">
        <v>146</v>
      </c>
      <c r="D6" s="13" t="s">
        <v>173</v>
      </c>
    </row>
    <row r="7" spans="1:4" ht="177" customHeight="1" x14ac:dyDescent="0.35">
      <c r="A7" s="33">
        <f t="shared" ref="A7:A24" si="0">A6+1</f>
        <v>3</v>
      </c>
      <c r="B7" s="34" t="s">
        <v>147</v>
      </c>
      <c r="C7" s="13" t="s">
        <v>148</v>
      </c>
      <c r="D7" s="13" t="s">
        <v>189</v>
      </c>
    </row>
    <row r="8" spans="1:4" ht="300" x14ac:dyDescent="0.35">
      <c r="A8" s="33">
        <f t="shared" si="0"/>
        <v>4</v>
      </c>
      <c r="B8" s="34" t="s">
        <v>147</v>
      </c>
      <c r="C8" s="13" t="s">
        <v>149</v>
      </c>
      <c r="D8" s="13" t="s">
        <v>174</v>
      </c>
    </row>
    <row r="9" spans="1:4" ht="195" x14ac:dyDescent="0.35">
      <c r="A9" s="33">
        <f t="shared" si="0"/>
        <v>5</v>
      </c>
      <c r="B9" s="34" t="s">
        <v>147</v>
      </c>
      <c r="C9" s="13" t="s">
        <v>150</v>
      </c>
      <c r="D9" s="13" t="s">
        <v>179</v>
      </c>
    </row>
    <row r="10" spans="1:4" ht="409.6" x14ac:dyDescent="0.35">
      <c r="A10" s="33">
        <f t="shared" si="0"/>
        <v>6</v>
      </c>
      <c r="B10" s="34" t="s">
        <v>151</v>
      </c>
      <c r="C10" s="13" t="s">
        <v>193</v>
      </c>
      <c r="D10" s="13" t="s">
        <v>191</v>
      </c>
    </row>
    <row r="11" spans="1:4" ht="90" x14ac:dyDescent="0.35">
      <c r="A11" s="33">
        <f t="shared" si="0"/>
        <v>7</v>
      </c>
      <c r="B11" s="34" t="s">
        <v>31</v>
      </c>
      <c r="C11" s="13" t="s">
        <v>163</v>
      </c>
      <c r="D11" s="13" t="s">
        <v>175</v>
      </c>
    </row>
    <row r="12" spans="1:4" ht="123" customHeight="1" x14ac:dyDescent="0.35">
      <c r="A12" s="33">
        <f t="shared" si="0"/>
        <v>8</v>
      </c>
      <c r="B12" s="34" t="s">
        <v>154</v>
      </c>
      <c r="C12" s="13" t="s">
        <v>153</v>
      </c>
      <c r="D12" s="38" t="s">
        <v>180</v>
      </c>
    </row>
    <row r="13" spans="1:4" ht="135" x14ac:dyDescent="0.35">
      <c r="A13" s="33">
        <f t="shared" si="0"/>
        <v>9</v>
      </c>
      <c r="B13" s="34" t="s">
        <v>152</v>
      </c>
      <c r="C13" s="13" t="s">
        <v>155</v>
      </c>
      <c r="D13" s="13" t="s">
        <v>176</v>
      </c>
    </row>
    <row r="14" spans="1:4" ht="138.75" customHeight="1" x14ac:dyDescent="0.35">
      <c r="A14" s="33">
        <f t="shared" si="0"/>
        <v>10</v>
      </c>
      <c r="B14" s="34" t="s">
        <v>156</v>
      </c>
      <c r="C14" s="13" t="s">
        <v>157</v>
      </c>
      <c r="D14" s="35" t="s">
        <v>187</v>
      </c>
    </row>
    <row r="15" spans="1:4" ht="131.25" customHeight="1" x14ac:dyDescent="0.35">
      <c r="A15" s="33">
        <f t="shared" si="0"/>
        <v>11</v>
      </c>
      <c r="B15" s="34" t="s">
        <v>156</v>
      </c>
      <c r="C15" s="13" t="s">
        <v>158</v>
      </c>
      <c r="D15" s="35" t="s">
        <v>181</v>
      </c>
    </row>
    <row r="16" spans="1:4" ht="135" x14ac:dyDescent="0.35">
      <c r="A16" s="33">
        <f t="shared" si="0"/>
        <v>12</v>
      </c>
      <c r="B16" s="34" t="s">
        <v>156</v>
      </c>
      <c r="C16" s="13" t="s">
        <v>159</v>
      </c>
      <c r="D16" s="35" t="s">
        <v>192</v>
      </c>
    </row>
    <row r="17" spans="1:4" ht="171.75" customHeight="1" x14ac:dyDescent="0.35">
      <c r="A17" s="33">
        <f t="shared" si="0"/>
        <v>13</v>
      </c>
      <c r="B17" s="34" t="s">
        <v>156</v>
      </c>
      <c r="C17" s="13" t="s">
        <v>160</v>
      </c>
      <c r="D17" s="36" t="s">
        <v>184</v>
      </c>
    </row>
    <row r="18" spans="1:4" ht="145.5" customHeight="1" x14ac:dyDescent="0.35">
      <c r="A18" s="33">
        <f t="shared" si="0"/>
        <v>14</v>
      </c>
      <c r="B18" s="34" t="s">
        <v>156</v>
      </c>
      <c r="C18" s="13" t="s">
        <v>161</v>
      </c>
      <c r="D18" s="36" t="s">
        <v>185</v>
      </c>
    </row>
    <row r="19" spans="1:4" ht="165" x14ac:dyDescent="0.35">
      <c r="A19" s="33">
        <f t="shared" si="0"/>
        <v>15</v>
      </c>
      <c r="B19" s="34" t="s">
        <v>156</v>
      </c>
      <c r="C19" s="13" t="s">
        <v>162</v>
      </c>
      <c r="D19" s="36" t="s">
        <v>186</v>
      </c>
    </row>
    <row r="20" spans="1:4" ht="405" customHeight="1" x14ac:dyDescent="0.35">
      <c r="A20" s="33">
        <f t="shared" si="0"/>
        <v>16</v>
      </c>
      <c r="B20" s="34" t="s">
        <v>164</v>
      </c>
      <c r="C20" s="13" t="s">
        <v>165</v>
      </c>
      <c r="D20" s="36" t="s">
        <v>177</v>
      </c>
    </row>
    <row r="21" spans="1:4" ht="240" x14ac:dyDescent="0.35">
      <c r="A21" s="33">
        <f t="shared" si="0"/>
        <v>17</v>
      </c>
      <c r="B21" s="34" t="s">
        <v>169</v>
      </c>
      <c r="C21" s="13" t="s">
        <v>166</v>
      </c>
      <c r="D21" s="36" t="s">
        <v>182</v>
      </c>
    </row>
    <row r="22" spans="1:4" ht="116.25" customHeight="1" x14ac:dyDescent="0.35">
      <c r="A22" s="33">
        <f t="shared" si="0"/>
        <v>18</v>
      </c>
      <c r="B22" s="34" t="s">
        <v>169</v>
      </c>
      <c r="C22" s="13" t="s">
        <v>167</v>
      </c>
      <c r="D22" s="36" t="s">
        <v>183</v>
      </c>
    </row>
    <row r="23" spans="1:4" ht="139.5" customHeight="1" x14ac:dyDescent="0.35">
      <c r="A23" s="33">
        <f t="shared" si="0"/>
        <v>19</v>
      </c>
      <c r="B23" s="34" t="s">
        <v>169</v>
      </c>
      <c r="C23" s="13" t="s">
        <v>168</v>
      </c>
      <c r="D23" s="39" t="s">
        <v>178</v>
      </c>
    </row>
    <row r="24" spans="1:4" ht="331.5" customHeight="1" x14ac:dyDescent="0.35">
      <c r="A24" s="33">
        <f t="shared" si="0"/>
        <v>20</v>
      </c>
      <c r="B24" s="34" t="s">
        <v>171</v>
      </c>
      <c r="C24" s="13" t="s">
        <v>170</v>
      </c>
      <c r="D24" s="13" t="s">
        <v>190</v>
      </c>
    </row>
  </sheetData>
  <customSheetViews>
    <customSheetView guid="{8F599A22-4006-459C-B195-D20DF4812314}" showPageBreaks="1">
      <selection activeCell="C24" sqref="C24"/>
      <pageMargins left="0.7" right="0.7" top="0.75" bottom="0.75" header="0.3" footer="0.3"/>
      <pageSetup paperSize="9" orientation="portrait" verticalDpi="0" r:id="rId1"/>
    </customSheetView>
    <customSheetView guid="{C1847EEF-C39D-4224-A16F-6098F8B4214B}" showPageBreaks="1">
      <selection activeCell="C6" sqref="C6"/>
      <pageMargins left="0.7" right="0.7" top="0.75" bottom="0.75" header="0.3" footer="0.3"/>
      <pageSetup paperSize="9" scale="36" orientation="landscape" r:id="rId2"/>
    </customSheetView>
    <customSheetView guid="{01CB58A5-26D0-46BD-B29D-821AF0761C0F}" showPageBreaks="1" topLeftCell="A26">
      <selection activeCell="C9" sqref="C9"/>
      <pageMargins left="0.7" right="0.7" top="0.75" bottom="0.75" header="0.3" footer="0.3"/>
      <pageSetup paperSize="9" scale="60" orientation="landscape" r:id="rId3"/>
    </customSheetView>
    <customSheetView guid="{7D7A243A-D573-4BDF-824D-485CBCD1F4C4}">
      <pane xSplit="2" ySplit="5" topLeftCell="E19" activePane="bottomRight" state="frozen"/>
      <selection pane="bottomRight" activeCell="F20" sqref="F20"/>
      <pageMargins left="0.7" right="0.7" top="0.75" bottom="0.75" header="0.3" footer="0.3"/>
      <pageSetup orientation="portrait" horizontalDpi="0" verticalDpi="0" r:id="rId4"/>
    </customSheetView>
    <customSheetView guid="{822A0D8E-F4B2-44EC-8DD2-390DFF7557E5}">
      <pane xSplit="2" ySplit="5" topLeftCell="D6" activePane="bottomRight" state="frozen"/>
      <selection pane="bottomRight" activeCell="E20" sqref="E20"/>
      <pageMargins left="0.7" right="0.7" top="0.75" bottom="0.75" header="0.3" footer="0.3"/>
    </customSheetView>
    <customSheetView guid="{925157F8-AC30-4899-83AA-F1A67B2AACC9}" topLeftCell="D8">
      <selection activeCell="F8" sqref="F8:F9"/>
      <colBreaks count="1" manualBreakCount="1">
        <brk id="6" max="1048575" man="1"/>
      </colBreaks>
      <pageMargins left="0.7" right="0.7" top="0.75" bottom="0.75" header="0.3" footer="0.3"/>
      <pageSetup paperSize="9" scale="36" orientation="landscape" r:id="rId5"/>
    </customSheetView>
    <customSheetView guid="{E9DEBE91-277F-4A91-AA6F-5113657D321C}" topLeftCell="D4">
      <selection activeCell="E7" sqref="E7"/>
      <pageMargins left="0.7" right="0.7" top="0.75" bottom="0.75" header="0.3" footer="0.3"/>
    </customSheetView>
    <customSheetView guid="{ED91470A-17B8-4E82-A7D8-75F48D11FBAD}" topLeftCell="A28">
      <selection activeCell="D46" sqref="D45:D46"/>
      <colBreaks count="1" manualBreakCount="1">
        <brk id="6" max="1048575" man="1"/>
      </colBreaks>
      <pageMargins left="0.7" right="0.7" top="0.75" bottom="0.75" header="0.3" footer="0.3"/>
      <pageSetup paperSize="9" scale="36" orientation="landscape" r:id="rId6"/>
    </customSheetView>
    <customSheetView guid="{2EE3DCEF-B1C0-47B7-998D-B6FED04F37B9}">
      <pane xSplit="2" ySplit="5" topLeftCell="C24" activePane="bottomRight" state="frozen"/>
      <selection pane="bottomRight" activeCell="E24" sqref="E24"/>
      <pageMargins left="0.7" right="0.7" top="0.75" bottom="0.75" header="0.3" footer="0.3"/>
    </customSheetView>
    <customSheetView guid="{EB4532D1-4B6E-4927-81BE-DAB09E726A7B}">
      <pane xSplit="2" ySplit="5" topLeftCell="C17" activePane="bottomRight" state="frozen"/>
      <selection pane="bottomRight" activeCell="F19" sqref="F19"/>
      <pageMargins left="0.7" right="0.7" top="0.75" bottom="0.75" header="0.3" footer="0.3"/>
      <pageSetup paperSize="9" orientation="portrait" r:id="rId7"/>
    </customSheetView>
    <customSheetView guid="{81BE598F-89AA-4EAF-829C-AEA2D94C5C42}" scale="96" showPageBreaks="1" topLeftCell="B19">
      <selection activeCell="C9" sqref="C9"/>
      <colBreaks count="1" manualBreakCount="1">
        <brk id="6" max="1048575" man="1"/>
      </colBreaks>
      <pageMargins left="0.7" right="0.7" top="0.75" bottom="0.75" header="0.3" footer="0.3"/>
      <pageSetup paperSize="9" scale="36" orientation="landscape" r:id="rId8"/>
    </customSheetView>
    <customSheetView guid="{4C2C35ED-0976-4D82-AF34-2ED00BBEEC80}" scale="96">
      <pane xSplit="2" ySplit="5" topLeftCell="D65" activePane="bottomRight" state="frozen"/>
      <selection pane="bottomRight" activeCell="F65" sqref="F65"/>
      <pageMargins left="0.7" right="0.7" top="0.75" bottom="0.75" header="0.3" footer="0.3"/>
      <pageSetup paperSize="9" orientation="portrait" verticalDpi="0" r:id="rId9"/>
    </customSheetView>
    <customSheetView guid="{CEF9C287-0DD4-4131-90E8-5358E3BECBCC}" scale="96">
      <pane xSplit="2" ySplit="5" topLeftCell="C65" activePane="bottomRight" state="frozen"/>
      <selection pane="bottomRight" activeCell="D65" sqref="D65"/>
      <pageMargins left="0.7" right="0.7" top="0.75" bottom="0.75" header="0.3" footer="0.3"/>
      <pageSetup orientation="portrait" verticalDpi="0" r:id="rId10"/>
    </customSheetView>
    <customSheetView guid="{89FE2AB8-B011-42F1-967A-65835B8522ED}" scale="110">
      <pane xSplit="2" ySplit="5" topLeftCell="E52" activePane="bottomRight" state="frozen"/>
      <selection pane="bottomRight" activeCell="E53" sqref="E53"/>
      <pageMargins left="0.7" right="0.7" top="0.75" bottom="0.75" header="0.3" footer="0.3"/>
      <pageSetup paperSize="9" orientation="portrait" verticalDpi="0" r:id="rId11"/>
    </customSheetView>
    <customSheetView guid="{7A7AF4A4-DDD2-4E9C-B83F-F381AAAF3D15}" scale="96">
      <pane xSplit="2" ySplit="5" topLeftCell="C46" activePane="bottomRight" state="frozen"/>
      <selection pane="bottomRight" activeCell="A46" sqref="A46"/>
      <pageMargins left="0.7" right="0.7" top="0.75" bottom="0.75" header="0.3" footer="0.3"/>
    </customSheetView>
    <customSheetView guid="{BB672B35-BB5B-4303-848A-C6E9C3F226CA}">
      <pane xSplit="2" ySplit="5" topLeftCell="D45" activePane="bottomRight" state="frozen"/>
      <selection pane="bottomRight" activeCell="E45" sqref="E45"/>
      <pageMargins left="0.7" right="0.7" top="0.75" bottom="0.75" header="0.3" footer="0.3"/>
      <pageSetup orientation="portrait" verticalDpi="0" r:id="rId12"/>
    </customSheetView>
    <customSheetView guid="{3366229F-0FE5-4C02-B1D7-84B339C9DD36}">
      <pane xSplit="2" ySplit="5" topLeftCell="E16" activePane="bottomRight" state="frozen"/>
      <selection pane="bottomRight" activeCell="F16" sqref="F16"/>
      <pageMargins left="0.7" right="0.7" top="0.75" bottom="0.75" header="0.3" footer="0.3"/>
    </customSheetView>
    <customSheetView guid="{9FA25C16-123B-40D1-930B-7077D5238CEC}">
      <pane xSplit="2" ySplit="5" topLeftCell="D15" activePane="bottomRight" state="frozen"/>
      <selection pane="bottomRight" activeCell="D16" sqref="D16"/>
      <pageMargins left="0.7" right="0.7" top="0.75" bottom="0.75" header="0.3" footer="0.3"/>
    </customSheetView>
    <customSheetView guid="{72CA480C-2B28-436E-AF0E-48BD661063A7}">
      <pane xSplit="2" ySplit="5" topLeftCell="C10" activePane="bottomRight" state="frozen"/>
      <selection pane="bottomRight" activeCell="E11" sqref="E11"/>
      <pageMargins left="0.7" right="0.7" top="0.75" bottom="0.75" header="0.3" footer="0.3"/>
    </customSheetView>
    <customSheetView guid="{D3CEDB57-BC15-4457-B43F-E26096764FC8}" scale="96">
      <pane xSplit="2" ySplit="5" topLeftCell="C67" activePane="bottomRight" state="frozen"/>
      <selection pane="bottomRight" activeCell="A68" sqref="A68"/>
      <pageMargins left="0.7" right="0.7" top="0.75" bottom="0.75" header="0.3" footer="0.3"/>
    </customSheetView>
    <customSheetView guid="{C1AFCC78-61A1-4057-9C66-C1C7FC04F071}" scale="96">
      <pane xSplit="2" ySplit="5" topLeftCell="E65" activePane="bottomRight" state="frozen"/>
      <selection pane="bottomRight" activeCell="F65" sqref="F65"/>
      <pageMargins left="0.7" right="0.7" top="0.75" bottom="0.75" header="0.3" footer="0.3"/>
      <pageSetup paperSize="9" orientation="portrait" r:id="rId13"/>
    </customSheetView>
    <customSheetView guid="{B2F31B1C-5640-4C4F-B3A7-102EB9A9C489}" scale="96">
      <pane xSplit="2" ySplit="5" topLeftCell="C14" activePane="bottomRight" state="frozen"/>
      <selection pane="bottomRight" activeCell="E15" sqref="E15"/>
      <pageMargins left="0.7" right="0.7" top="0.75" bottom="0.75" header="0.3" footer="0.3"/>
    </customSheetView>
    <customSheetView guid="{B8A5CB8B-C926-4DF6-BAB8-93C096809151}">
      <pane xSplit="2" ySplit="5" topLeftCell="C15" activePane="bottomRight" state="frozen"/>
      <selection pane="bottomRight" activeCell="E15" sqref="E15"/>
      <pageMargins left="0.7" right="0.7" top="0.75" bottom="0.75" header="0.3" footer="0.3"/>
    </customSheetView>
    <customSheetView guid="{3E147793-FE09-41F9-817D-F6A109EC65B6}" showPageBreaks="1">
      <pane xSplit="2" ySplit="5" topLeftCell="C22" activePane="bottomRight" state="frozen"/>
      <selection pane="bottomRight" activeCell="C23" sqref="C23"/>
      <pageMargins left="0.7" right="0.7" top="0.75" bottom="0.75" header="0.3" footer="0.3"/>
      <pageSetup paperSize="9" orientation="portrait" verticalDpi="0" r:id="rId14"/>
    </customSheetView>
    <customSheetView guid="{934902FD-2F7D-41B1-AD08-F8C39638FB66}">
      <pane xSplit="2" ySplit="5" topLeftCell="C13" activePane="bottomRight" state="frozen"/>
      <selection pane="bottomRight" activeCell="D13" sqref="D13"/>
      <pageMargins left="0.7" right="0.7" top="0.75" bottom="0.75" header="0.3" footer="0.3"/>
    </customSheetView>
    <customSheetView guid="{E118309A-6BAF-4BD0-9EE0-8E7FF1B711D9}" topLeftCell="A22">
      <selection activeCell="C24" sqref="C24"/>
      <pageMargins left="0.7" right="0.7" top="0.75" bottom="0.75" header="0.3" footer="0.3"/>
    </customSheetView>
  </customSheetViews>
  <mergeCells count="2">
    <mergeCell ref="A1:C1"/>
    <mergeCell ref="A2:C2"/>
  </mergeCells>
  <pageMargins left="0.7" right="0.7" top="0.75" bottom="0.75" header="0.3" footer="0.3"/>
  <pageSetup paperSize="9" orientation="portrait"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opLeftCell="E1" zoomScaleNormal="100" workbookViewId="0">
      <pane ySplit="5" topLeftCell="A6" activePane="bottomLeft" state="frozen"/>
      <selection activeCell="E1" sqref="E1"/>
      <selection pane="bottomLeft" activeCell="J8" sqref="J8"/>
    </sheetView>
  </sheetViews>
  <sheetFormatPr defaultColWidth="9.109375" defaultRowHeight="15" x14ac:dyDescent="0.35"/>
  <cols>
    <col min="1" max="1" width="8.88671875" style="5" customWidth="1"/>
    <col min="2" max="2" width="31.6640625" style="3" customWidth="1"/>
    <col min="3" max="3" width="74.5546875" style="3" customWidth="1"/>
    <col min="4" max="4" width="79.88671875" style="10" customWidth="1"/>
    <col min="5" max="6" width="71.109375" style="3" customWidth="1"/>
    <col min="7" max="7" width="13.5546875" style="3" customWidth="1"/>
    <col min="8" max="8" width="13" style="3" customWidth="1"/>
    <col min="9" max="9" width="14.33203125" style="3" customWidth="1"/>
    <col min="10" max="10" width="13.109375" style="3" bestFit="1" customWidth="1"/>
    <col min="11" max="11" width="12.6640625" style="3" customWidth="1"/>
    <col min="12" max="12" width="14.6640625" style="3" customWidth="1"/>
    <col min="13" max="13" width="12.33203125" style="3" customWidth="1"/>
    <col min="14" max="14" width="15" style="3" customWidth="1"/>
    <col min="15" max="15" width="14.109375" style="3" customWidth="1"/>
    <col min="16" max="16" width="12.44140625" style="3" customWidth="1"/>
    <col min="17" max="17" width="13.44140625" style="3" customWidth="1"/>
    <col min="18" max="18" width="15.5546875" style="3" customWidth="1"/>
    <col min="19" max="19" width="13" style="3" hidden="1" customWidth="1"/>
    <col min="20" max="20" width="14.88671875" style="3" hidden="1" customWidth="1"/>
    <col min="21" max="21" width="18.44140625" style="3" customWidth="1"/>
    <col min="22" max="22" width="13.88671875" style="3" bestFit="1" customWidth="1"/>
    <col min="23" max="16384" width="9.109375" style="3"/>
  </cols>
  <sheetData>
    <row r="1" spans="1:21" s="4" customFormat="1" ht="29.25" customHeight="1" x14ac:dyDescent="0.25">
      <c r="A1" s="42" t="s">
        <v>8</v>
      </c>
      <c r="B1" s="42"/>
      <c r="C1" s="42"/>
      <c r="D1" s="42"/>
      <c r="E1" s="42"/>
      <c r="F1" s="9"/>
    </row>
    <row r="2" spans="1:21" s="4" customFormat="1" ht="51" customHeight="1" x14ac:dyDescent="0.25">
      <c r="A2" s="42" t="s">
        <v>13</v>
      </c>
      <c r="B2" s="42"/>
      <c r="C2" s="42"/>
      <c r="D2" s="42"/>
      <c r="E2" s="42"/>
      <c r="F2" s="9"/>
    </row>
    <row r="3" spans="1:21" x14ac:dyDescent="0.35">
      <c r="G3" s="6"/>
      <c r="H3" s="6"/>
      <c r="U3" s="12" t="s">
        <v>19</v>
      </c>
    </row>
    <row r="4" spans="1:21" s="5" customFormat="1" ht="13.5" customHeight="1" x14ac:dyDescent="0.35">
      <c r="A4" s="50" t="s">
        <v>6</v>
      </c>
      <c r="B4" s="50" t="s">
        <v>1</v>
      </c>
      <c r="C4" s="50" t="s">
        <v>2</v>
      </c>
      <c r="D4" s="50" t="s">
        <v>14</v>
      </c>
      <c r="E4" s="50" t="s">
        <v>15</v>
      </c>
      <c r="F4" s="50" t="s">
        <v>9</v>
      </c>
      <c r="G4" s="49" t="s">
        <v>16</v>
      </c>
      <c r="H4" s="43" t="s">
        <v>0</v>
      </c>
      <c r="I4" s="44"/>
      <c r="J4" s="44"/>
      <c r="K4" s="44"/>
      <c r="L4" s="44"/>
      <c r="M4" s="44"/>
      <c r="N4" s="44"/>
      <c r="O4" s="44"/>
      <c r="P4" s="44"/>
      <c r="Q4" s="44"/>
      <c r="R4" s="44"/>
      <c r="S4" s="44"/>
      <c r="T4" s="44"/>
      <c r="U4" s="45"/>
    </row>
    <row r="5" spans="1:21" s="5" customFormat="1" ht="90" x14ac:dyDescent="0.35">
      <c r="A5" s="51"/>
      <c r="B5" s="51"/>
      <c r="C5" s="51"/>
      <c r="D5" s="51"/>
      <c r="E5" s="51"/>
      <c r="F5" s="51"/>
      <c r="G5" s="49"/>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x14ac:dyDescent="0.35">
      <c r="B6" s="46" t="s">
        <v>7</v>
      </c>
      <c r="C6" s="47"/>
      <c r="D6" s="47"/>
      <c r="E6" s="48"/>
      <c r="F6" s="11"/>
      <c r="G6" s="7">
        <f>+H6+I6+J6+K6+L6+M6+N6+O6+P6+Q6+R6+U6</f>
        <v>3515503</v>
      </c>
      <c r="H6" s="7">
        <f>SUM(H7:H42)</f>
        <v>0</v>
      </c>
      <c r="I6" s="7">
        <f>SUM(I7:I42)</f>
        <v>1788800</v>
      </c>
      <c r="J6" s="7">
        <f t="shared" ref="J6:U6" si="0">SUM(J7:J42)</f>
        <v>212703</v>
      </c>
      <c r="K6" s="7">
        <f t="shared" si="0"/>
        <v>414000</v>
      </c>
      <c r="L6" s="7">
        <f t="shared" si="0"/>
        <v>0</v>
      </c>
      <c r="M6" s="7">
        <f t="shared" si="0"/>
        <v>0</v>
      </c>
      <c r="N6" s="7">
        <f t="shared" si="0"/>
        <v>0</v>
      </c>
      <c r="O6" s="7">
        <f t="shared" si="0"/>
        <v>1000000</v>
      </c>
      <c r="P6" s="7">
        <f t="shared" si="0"/>
        <v>0</v>
      </c>
      <c r="Q6" s="7">
        <f t="shared" si="0"/>
        <v>0</v>
      </c>
      <c r="R6" s="7">
        <f t="shared" si="0"/>
        <v>0</v>
      </c>
      <c r="S6" s="7">
        <f t="shared" si="0"/>
        <v>0</v>
      </c>
      <c r="T6" s="7">
        <f t="shared" si="0"/>
        <v>0</v>
      </c>
      <c r="U6" s="7">
        <f t="shared" si="0"/>
        <v>100000</v>
      </c>
    </row>
    <row r="7" spans="1:21" ht="168.75" customHeight="1" x14ac:dyDescent="0.35">
      <c r="A7" s="8">
        <v>1</v>
      </c>
      <c r="B7" s="8" t="s">
        <v>10</v>
      </c>
      <c r="C7" s="13" t="s">
        <v>11</v>
      </c>
      <c r="D7" s="14" t="s">
        <v>72</v>
      </c>
      <c r="E7" s="1" t="s">
        <v>77</v>
      </c>
      <c r="F7" s="1"/>
      <c r="G7" s="7">
        <f>+H7+I7+J7+K7+L7+M7+N7+O7+P7+Q7+R7+U7</f>
        <v>212703</v>
      </c>
      <c r="H7" s="7">
        <f>SUM(H8:H43)</f>
        <v>0</v>
      </c>
      <c r="I7" s="2"/>
      <c r="J7" s="2">
        <v>212703</v>
      </c>
      <c r="K7" s="2"/>
      <c r="L7" s="2"/>
      <c r="M7" s="2"/>
      <c r="N7" s="2"/>
      <c r="O7" s="2"/>
      <c r="P7" s="2"/>
      <c r="Q7" s="2"/>
      <c r="R7" s="2"/>
      <c r="S7" s="2"/>
      <c r="T7" s="2"/>
      <c r="U7" s="2"/>
    </row>
    <row r="8" spans="1:21" ht="195" x14ac:dyDescent="0.35">
      <c r="A8" s="8">
        <v>2</v>
      </c>
      <c r="B8" s="8" t="s">
        <v>10</v>
      </c>
      <c r="C8" s="13" t="s">
        <v>29</v>
      </c>
      <c r="D8" s="13" t="s">
        <v>30</v>
      </c>
      <c r="E8" s="1"/>
      <c r="F8" s="1"/>
      <c r="G8" s="7">
        <f t="shared" ref="G8:G13" si="1">+H8+I8+J8+K8+L8+M8+N8+O8+P8+Q8+R8+U8</f>
        <v>0</v>
      </c>
      <c r="H8" s="7">
        <f t="shared" ref="H8:H28" si="2">SUM(H9:H44)</f>
        <v>0</v>
      </c>
      <c r="I8" s="2"/>
      <c r="J8" s="2"/>
      <c r="K8" s="2"/>
      <c r="L8" s="2"/>
      <c r="M8" s="2"/>
      <c r="N8" s="2"/>
      <c r="O8" s="2"/>
      <c r="P8" s="2"/>
      <c r="Q8" s="2"/>
      <c r="R8" s="2"/>
      <c r="S8" s="2"/>
      <c r="T8" s="2"/>
      <c r="U8" s="2"/>
    </row>
    <row r="9" spans="1:21" ht="180.75" customHeight="1" x14ac:dyDescent="0.35">
      <c r="A9" s="8">
        <v>3</v>
      </c>
      <c r="B9" s="8" t="s">
        <v>10</v>
      </c>
      <c r="C9" s="13" t="s">
        <v>12</v>
      </c>
      <c r="D9" s="14" t="s">
        <v>81</v>
      </c>
      <c r="E9" s="1" t="s">
        <v>78</v>
      </c>
      <c r="F9" s="1" t="s">
        <v>106</v>
      </c>
      <c r="G9" s="7">
        <f t="shared" si="1"/>
        <v>0</v>
      </c>
      <c r="H9" s="7">
        <f t="shared" si="2"/>
        <v>0</v>
      </c>
      <c r="I9" s="2"/>
      <c r="J9" s="2"/>
      <c r="K9" s="2"/>
      <c r="L9" s="2"/>
      <c r="M9" s="2"/>
      <c r="N9" s="2"/>
      <c r="O9" s="2"/>
      <c r="P9" s="2"/>
      <c r="Q9" s="2"/>
      <c r="R9" s="2"/>
      <c r="S9" s="2"/>
      <c r="T9" s="2"/>
      <c r="U9" s="2"/>
    </row>
    <row r="10" spans="1:21" ht="105" x14ac:dyDescent="0.35">
      <c r="A10" s="8">
        <v>4</v>
      </c>
      <c r="B10" s="8" t="s">
        <v>31</v>
      </c>
      <c r="C10" s="13" t="s">
        <v>32</v>
      </c>
      <c r="D10" s="13" t="s">
        <v>74</v>
      </c>
      <c r="E10" s="1" t="s">
        <v>77</v>
      </c>
      <c r="F10" s="1"/>
      <c r="G10" s="7">
        <f t="shared" si="1"/>
        <v>550000</v>
      </c>
      <c r="H10" s="7">
        <f t="shared" si="2"/>
        <v>0</v>
      </c>
      <c r="I10" s="2">
        <v>550000</v>
      </c>
      <c r="J10" s="2"/>
      <c r="K10" s="2"/>
      <c r="L10" s="2"/>
      <c r="M10" s="2"/>
      <c r="N10" s="2"/>
      <c r="O10" s="2"/>
      <c r="P10" s="2"/>
      <c r="Q10" s="2"/>
      <c r="R10" s="2"/>
      <c r="S10" s="2"/>
      <c r="T10" s="2"/>
      <c r="U10" s="2"/>
    </row>
    <row r="11" spans="1:21" ht="90" x14ac:dyDescent="0.35">
      <c r="A11" s="8">
        <v>5</v>
      </c>
      <c r="B11" s="8" t="s">
        <v>31</v>
      </c>
      <c r="C11" s="13" t="s">
        <v>33</v>
      </c>
      <c r="D11" s="13" t="s">
        <v>75</v>
      </c>
      <c r="E11" s="1" t="s">
        <v>77</v>
      </c>
      <c r="F11" s="1"/>
      <c r="G11" s="7">
        <f t="shared" si="1"/>
        <v>5500</v>
      </c>
      <c r="H11" s="7">
        <f t="shared" si="2"/>
        <v>0</v>
      </c>
      <c r="I11" s="2">
        <v>5500</v>
      </c>
      <c r="J11" s="2"/>
      <c r="K11" s="2"/>
      <c r="L11" s="2"/>
      <c r="M11" s="2"/>
      <c r="N11" s="2"/>
      <c r="O11" s="2"/>
      <c r="P11" s="2"/>
      <c r="Q11" s="2"/>
      <c r="R11" s="2"/>
      <c r="S11" s="2"/>
      <c r="T11" s="2"/>
      <c r="U11" s="2"/>
    </row>
    <row r="12" spans="1:21" ht="75" x14ac:dyDescent="0.35">
      <c r="A12" s="8">
        <v>6</v>
      </c>
      <c r="B12" s="8" t="s">
        <v>31</v>
      </c>
      <c r="C12" s="13" t="s">
        <v>34</v>
      </c>
      <c r="D12" s="13" t="s">
        <v>76</v>
      </c>
      <c r="E12" s="1" t="s">
        <v>97</v>
      </c>
      <c r="F12" s="1"/>
      <c r="G12" s="7">
        <f t="shared" si="1"/>
        <v>33300</v>
      </c>
      <c r="H12" s="7">
        <f t="shared" si="2"/>
        <v>0</v>
      </c>
      <c r="I12" s="2">
        <v>33300</v>
      </c>
      <c r="J12" s="2"/>
      <c r="K12" s="2"/>
      <c r="L12" s="2"/>
      <c r="M12" s="2"/>
      <c r="N12" s="2"/>
      <c r="O12" s="2"/>
      <c r="P12" s="2"/>
      <c r="Q12" s="2"/>
      <c r="R12" s="2"/>
      <c r="S12" s="2"/>
      <c r="T12" s="2"/>
      <c r="U12" s="2"/>
    </row>
    <row r="13" spans="1:21" ht="240" x14ac:dyDescent="0.35">
      <c r="A13" s="8">
        <v>7</v>
      </c>
      <c r="B13" s="8" t="s">
        <v>31</v>
      </c>
      <c r="C13" s="13" t="s">
        <v>35</v>
      </c>
      <c r="D13" s="13" t="s">
        <v>79</v>
      </c>
      <c r="E13" s="1" t="s">
        <v>77</v>
      </c>
      <c r="F13" s="1"/>
      <c r="G13" s="7">
        <f t="shared" si="1"/>
        <v>800000</v>
      </c>
      <c r="H13" s="7">
        <f t="shared" si="2"/>
        <v>0</v>
      </c>
      <c r="I13" s="2">
        <v>800000</v>
      </c>
      <c r="J13" s="2"/>
      <c r="K13" s="2"/>
      <c r="L13" s="2"/>
      <c r="M13" s="2"/>
      <c r="N13" s="2"/>
      <c r="O13" s="2"/>
      <c r="P13" s="2"/>
      <c r="Q13" s="2"/>
      <c r="R13" s="2"/>
      <c r="S13" s="2"/>
      <c r="T13" s="2"/>
      <c r="U13" s="2"/>
    </row>
    <row r="14" spans="1:21" ht="285" x14ac:dyDescent="0.35">
      <c r="A14" s="8">
        <v>8</v>
      </c>
      <c r="B14" s="8" t="s">
        <v>31</v>
      </c>
      <c r="C14" s="13" t="s">
        <v>36</v>
      </c>
      <c r="D14" s="13" t="s">
        <v>73</v>
      </c>
      <c r="E14" s="1"/>
      <c r="F14" s="1"/>
      <c r="G14" s="7"/>
      <c r="H14" s="7">
        <f t="shared" si="2"/>
        <v>0</v>
      </c>
      <c r="I14" s="2"/>
      <c r="J14" s="2"/>
      <c r="K14" s="2"/>
      <c r="L14" s="2"/>
      <c r="M14" s="2"/>
      <c r="N14" s="2"/>
      <c r="O14" s="2">
        <v>1000000</v>
      </c>
      <c r="P14" s="2"/>
      <c r="Q14" s="2"/>
      <c r="R14" s="2"/>
      <c r="S14" s="2"/>
      <c r="T14" s="2"/>
      <c r="U14" s="2"/>
    </row>
    <row r="15" spans="1:21" ht="75" x14ac:dyDescent="0.35">
      <c r="A15" s="8">
        <v>9</v>
      </c>
      <c r="B15" s="8" t="s">
        <v>31</v>
      </c>
      <c r="C15" s="13" t="s">
        <v>42</v>
      </c>
      <c r="D15" s="13" t="s">
        <v>70</v>
      </c>
      <c r="E15" s="1"/>
      <c r="F15" s="1"/>
      <c r="G15" s="7"/>
      <c r="H15" s="7">
        <f t="shared" si="2"/>
        <v>0</v>
      </c>
      <c r="I15" s="2"/>
      <c r="J15" s="2"/>
      <c r="K15" s="2"/>
      <c r="L15" s="2"/>
      <c r="M15" s="2"/>
      <c r="N15" s="2"/>
      <c r="O15" s="2"/>
      <c r="P15" s="2"/>
      <c r="Q15" s="2"/>
      <c r="R15" s="2"/>
      <c r="S15" s="2"/>
      <c r="T15" s="2"/>
      <c r="U15" s="2"/>
    </row>
    <row r="16" spans="1:21" ht="105" x14ac:dyDescent="0.35">
      <c r="A16" s="8">
        <v>10</v>
      </c>
      <c r="B16" s="8" t="s">
        <v>37</v>
      </c>
      <c r="C16" s="13" t="s">
        <v>38</v>
      </c>
      <c r="D16" s="13" t="s">
        <v>74</v>
      </c>
      <c r="E16" s="1" t="s">
        <v>77</v>
      </c>
      <c r="F16" s="1"/>
      <c r="G16" s="7"/>
      <c r="H16" s="7">
        <f t="shared" si="2"/>
        <v>0</v>
      </c>
      <c r="I16" s="2"/>
      <c r="J16" s="2"/>
      <c r="K16" s="2"/>
      <c r="L16" s="2"/>
      <c r="M16" s="2"/>
      <c r="N16" s="2"/>
      <c r="O16" s="2"/>
      <c r="P16" s="2"/>
      <c r="Q16" s="2"/>
      <c r="R16" s="2"/>
      <c r="S16" s="2"/>
      <c r="T16" s="2"/>
      <c r="U16" s="2"/>
    </row>
    <row r="17" spans="1:21" ht="409.6" x14ac:dyDescent="0.35">
      <c r="A17" s="8">
        <v>11</v>
      </c>
      <c r="B17" s="8" t="s">
        <v>39</v>
      </c>
      <c r="C17" s="13" t="s">
        <v>46</v>
      </c>
      <c r="D17" s="13" t="s">
        <v>80</v>
      </c>
      <c r="E17" s="15" t="s">
        <v>107</v>
      </c>
      <c r="F17" s="15" t="s">
        <v>108</v>
      </c>
      <c r="G17" s="7"/>
      <c r="H17" s="7">
        <f t="shared" si="2"/>
        <v>0</v>
      </c>
      <c r="I17" s="2"/>
      <c r="J17" s="2"/>
      <c r="K17" s="2"/>
      <c r="L17" s="2"/>
      <c r="M17" s="2"/>
      <c r="N17" s="2"/>
      <c r="O17" s="2"/>
      <c r="P17" s="2"/>
      <c r="Q17" s="2"/>
      <c r="R17" s="2"/>
      <c r="S17" s="2"/>
      <c r="T17" s="2"/>
      <c r="U17" s="2"/>
    </row>
    <row r="18" spans="1:21" ht="114" customHeight="1" x14ac:dyDescent="0.35">
      <c r="A18" s="8">
        <v>12</v>
      </c>
      <c r="B18" s="8" t="s">
        <v>39</v>
      </c>
      <c r="C18" s="13" t="s">
        <v>47</v>
      </c>
      <c r="D18" s="13" t="s">
        <v>82</v>
      </c>
      <c r="E18" s="16" t="s">
        <v>109</v>
      </c>
      <c r="F18" s="16" t="s">
        <v>109</v>
      </c>
      <c r="G18" s="7"/>
      <c r="H18" s="7">
        <f t="shared" si="2"/>
        <v>0</v>
      </c>
      <c r="I18" s="2"/>
      <c r="J18" s="2"/>
      <c r="K18" s="2"/>
      <c r="L18" s="2"/>
      <c r="M18" s="2"/>
      <c r="N18" s="2"/>
      <c r="O18" s="2"/>
      <c r="P18" s="2"/>
      <c r="Q18" s="2"/>
      <c r="R18" s="2"/>
      <c r="S18" s="2"/>
      <c r="T18" s="2"/>
      <c r="U18" s="2"/>
    </row>
    <row r="19" spans="1:21" ht="84.75" customHeight="1" x14ac:dyDescent="0.35">
      <c r="A19" s="8">
        <v>13</v>
      </c>
      <c r="B19" s="8" t="s">
        <v>39</v>
      </c>
      <c r="C19" s="13" t="s">
        <v>48</v>
      </c>
      <c r="D19" s="14" t="s">
        <v>83</v>
      </c>
      <c r="E19" s="15" t="s">
        <v>110</v>
      </c>
      <c r="F19" s="16" t="s">
        <v>111</v>
      </c>
      <c r="G19" s="7"/>
      <c r="H19" s="7">
        <f t="shared" si="2"/>
        <v>0</v>
      </c>
      <c r="I19" s="2"/>
      <c r="J19" s="2"/>
      <c r="K19" s="2"/>
      <c r="L19" s="2"/>
      <c r="M19" s="2"/>
      <c r="N19" s="2"/>
      <c r="O19" s="2"/>
      <c r="P19" s="2"/>
      <c r="Q19" s="2"/>
      <c r="R19" s="2"/>
      <c r="S19" s="2"/>
      <c r="T19" s="2"/>
      <c r="U19" s="2"/>
    </row>
    <row r="20" spans="1:21" ht="120" x14ac:dyDescent="0.35">
      <c r="A20" s="8">
        <v>14</v>
      </c>
      <c r="B20" s="8" t="s">
        <v>39</v>
      </c>
      <c r="C20" s="13" t="s">
        <v>49</v>
      </c>
      <c r="D20" s="14" t="s">
        <v>84</v>
      </c>
      <c r="E20" s="15" t="s">
        <v>110</v>
      </c>
      <c r="F20" s="16" t="s">
        <v>111</v>
      </c>
      <c r="G20" s="7"/>
      <c r="H20" s="7">
        <f t="shared" si="2"/>
        <v>0</v>
      </c>
      <c r="I20" s="2"/>
      <c r="J20" s="2"/>
      <c r="K20" s="2"/>
      <c r="L20" s="2"/>
      <c r="M20" s="2"/>
      <c r="N20" s="2"/>
      <c r="O20" s="2"/>
      <c r="P20" s="2"/>
      <c r="Q20" s="2"/>
      <c r="R20" s="2"/>
      <c r="S20" s="2"/>
      <c r="T20" s="2"/>
      <c r="U20" s="2"/>
    </row>
    <row r="21" spans="1:21" ht="120" x14ac:dyDescent="0.35">
      <c r="A21" s="8">
        <v>15</v>
      </c>
      <c r="B21" s="8" t="s">
        <v>39</v>
      </c>
      <c r="C21" s="13" t="s">
        <v>50</v>
      </c>
      <c r="D21" s="14" t="s">
        <v>85</v>
      </c>
      <c r="E21" s="15" t="s">
        <v>110</v>
      </c>
      <c r="F21" s="16" t="s">
        <v>111</v>
      </c>
      <c r="G21" s="7"/>
      <c r="H21" s="7">
        <f t="shared" si="2"/>
        <v>0</v>
      </c>
      <c r="I21" s="2"/>
      <c r="J21" s="2"/>
      <c r="K21" s="2"/>
      <c r="L21" s="2"/>
      <c r="M21" s="2"/>
      <c r="N21" s="2"/>
      <c r="O21" s="2"/>
      <c r="P21" s="2"/>
      <c r="Q21" s="2"/>
      <c r="R21" s="2"/>
      <c r="S21" s="2"/>
      <c r="T21" s="2"/>
      <c r="U21" s="2"/>
    </row>
    <row r="22" spans="1:21" ht="340.5" customHeight="1" x14ac:dyDescent="0.35">
      <c r="A22" s="8">
        <v>16</v>
      </c>
      <c r="B22" s="8" t="s">
        <v>39</v>
      </c>
      <c r="C22" s="13" t="s">
        <v>51</v>
      </c>
      <c r="D22" s="14" t="s">
        <v>86</v>
      </c>
      <c r="E22" s="15" t="s">
        <v>107</v>
      </c>
      <c r="F22" s="16" t="s">
        <v>112</v>
      </c>
      <c r="G22" s="7"/>
      <c r="H22" s="7">
        <f t="shared" si="2"/>
        <v>0</v>
      </c>
      <c r="I22" s="2"/>
      <c r="J22" s="2"/>
      <c r="K22" s="2"/>
      <c r="L22" s="2"/>
      <c r="M22" s="2"/>
      <c r="N22" s="2"/>
      <c r="O22" s="2"/>
      <c r="P22" s="2"/>
      <c r="Q22" s="2"/>
      <c r="R22" s="2"/>
      <c r="S22" s="2"/>
      <c r="T22" s="2"/>
      <c r="U22" s="2"/>
    </row>
    <row r="23" spans="1:21" ht="180" x14ac:dyDescent="0.35">
      <c r="A23" s="8">
        <v>17</v>
      </c>
      <c r="B23" s="8" t="s">
        <v>39</v>
      </c>
      <c r="C23" s="13" t="s">
        <v>52</v>
      </c>
      <c r="D23" s="14" t="s">
        <v>87</v>
      </c>
      <c r="E23" s="15" t="s">
        <v>107</v>
      </c>
      <c r="F23" s="16" t="s">
        <v>113</v>
      </c>
      <c r="G23" s="7"/>
      <c r="H23" s="7">
        <f t="shared" si="2"/>
        <v>0</v>
      </c>
      <c r="I23" s="2"/>
      <c r="J23" s="2"/>
      <c r="K23" s="2"/>
      <c r="L23" s="2"/>
      <c r="M23" s="2"/>
      <c r="N23" s="2"/>
      <c r="O23" s="2"/>
      <c r="P23" s="2"/>
      <c r="Q23" s="2"/>
      <c r="R23" s="2"/>
      <c r="S23" s="2"/>
      <c r="T23" s="2"/>
      <c r="U23" s="2"/>
    </row>
    <row r="24" spans="1:21" ht="90" x14ac:dyDescent="0.35">
      <c r="A24" s="8">
        <v>18</v>
      </c>
      <c r="B24" s="8" t="s">
        <v>39</v>
      </c>
      <c r="C24" s="13" t="s">
        <v>53</v>
      </c>
      <c r="D24" s="14" t="s">
        <v>88</v>
      </c>
      <c r="E24" s="15" t="s">
        <v>110</v>
      </c>
      <c r="F24" s="16" t="s">
        <v>114</v>
      </c>
      <c r="G24" s="7"/>
      <c r="H24" s="7">
        <f t="shared" si="2"/>
        <v>0</v>
      </c>
      <c r="I24" s="2"/>
      <c r="J24" s="2"/>
      <c r="K24" s="2"/>
      <c r="L24" s="2"/>
      <c r="M24" s="2"/>
      <c r="N24" s="2"/>
      <c r="O24" s="2"/>
      <c r="P24" s="2"/>
      <c r="Q24" s="2"/>
      <c r="R24" s="2"/>
      <c r="S24" s="2"/>
      <c r="T24" s="2"/>
      <c r="U24" s="2"/>
    </row>
    <row r="25" spans="1:21" ht="90" x14ac:dyDescent="0.35">
      <c r="A25" s="8">
        <v>19</v>
      </c>
      <c r="B25" s="8" t="s">
        <v>39</v>
      </c>
      <c r="C25" s="13" t="s">
        <v>54</v>
      </c>
      <c r="D25" s="14" t="s">
        <v>89</v>
      </c>
      <c r="E25" s="15" t="s">
        <v>110</v>
      </c>
      <c r="F25" s="16" t="s">
        <v>115</v>
      </c>
      <c r="G25" s="7"/>
      <c r="H25" s="7">
        <f t="shared" si="2"/>
        <v>0</v>
      </c>
      <c r="I25" s="2"/>
      <c r="J25" s="2"/>
      <c r="K25" s="2"/>
      <c r="L25" s="2"/>
      <c r="M25" s="2"/>
      <c r="N25" s="2"/>
      <c r="O25" s="2"/>
      <c r="P25" s="2"/>
      <c r="Q25" s="2"/>
      <c r="R25" s="2"/>
      <c r="S25" s="2"/>
      <c r="T25" s="2"/>
      <c r="U25" s="2"/>
    </row>
    <row r="26" spans="1:21" ht="135" x14ac:dyDescent="0.35">
      <c r="A26" s="8">
        <v>20</v>
      </c>
      <c r="B26" s="8" t="s">
        <v>39</v>
      </c>
      <c r="C26" s="13" t="s">
        <v>55</v>
      </c>
      <c r="D26" s="14" t="s">
        <v>90</v>
      </c>
      <c r="E26" s="15" t="s">
        <v>110</v>
      </c>
      <c r="F26" s="15" t="s">
        <v>122</v>
      </c>
      <c r="G26" s="7"/>
      <c r="H26" s="7">
        <f t="shared" si="2"/>
        <v>0</v>
      </c>
      <c r="I26" s="2"/>
      <c r="J26" s="2"/>
      <c r="K26" s="2"/>
      <c r="L26" s="2"/>
      <c r="M26" s="2"/>
      <c r="N26" s="2"/>
      <c r="O26" s="2"/>
      <c r="P26" s="2"/>
      <c r="Q26" s="2"/>
      <c r="R26" s="2"/>
      <c r="S26" s="2"/>
      <c r="T26" s="2"/>
      <c r="U26" s="2"/>
    </row>
    <row r="27" spans="1:21" ht="120" x14ac:dyDescent="0.35">
      <c r="A27" s="8">
        <v>21</v>
      </c>
      <c r="B27" s="8" t="s">
        <v>39</v>
      </c>
      <c r="C27" s="13" t="s">
        <v>56</v>
      </c>
      <c r="D27" s="14" t="s">
        <v>123</v>
      </c>
      <c r="E27" s="15" t="s">
        <v>110</v>
      </c>
      <c r="F27" s="15" t="s">
        <v>124</v>
      </c>
      <c r="G27" s="7"/>
      <c r="H27" s="7">
        <f t="shared" si="2"/>
        <v>0</v>
      </c>
      <c r="I27" s="2"/>
      <c r="J27" s="2"/>
      <c r="K27" s="2"/>
      <c r="L27" s="2"/>
      <c r="M27" s="2"/>
      <c r="N27" s="2"/>
      <c r="O27" s="2"/>
      <c r="P27" s="2"/>
      <c r="Q27" s="2"/>
      <c r="R27" s="2"/>
      <c r="S27" s="2"/>
      <c r="T27" s="2"/>
      <c r="U27" s="2"/>
    </row>
    <row r="28" spans="1:21" ht="150" x14ac:dyDescent="0.35">
      <c r="A28" s="8">
        <v>22</v>
      </c>
      <c r="B28" s="8" t="s">
        <v>39</v>
      </c>
      <c r="C28" s="13" t="s">
        <v>66</v>
      </c>
      <c r="D28" s="14" t="s">
        <v>91</v>
      </c>
      <c r="E28" s="15" t="s">
        <v>116</v>
      </c>
      <c r="F28" s="15" t="s">
        <v>116</v>
      </c>
      <c r="G28" s="7"/>
      <c r="H28" s="7">
        <f t="shared" si="2"/>
        <v>0</v>
      </c>
      <c r="I28" s="2"/>
      <c r="J28" s="2"/>
      <c r="K28" s="2"/>
      <c r="L28" s="2"/>
      <c r="M28" s="2"/>
      <c r="N28" s="2"/>
      <c r="O28" s="2"/>
      <c r="P28" s="2"/>
      <c r="Q28" s="2"/>
      <c r="R28" s="2"/>
      <c r="S28" s="2"/>
      <c r="T28" s="2"/>
      <c r="U28" s="2"/>
    </row>
    <row r="29" spans="1:21" ht="120" x14ac:dyDescent="0.35">
      <c r="A29" s="8">
        <v>23</v>
      </c>
      <c r="B29" s="8" t="s">
        <v>39</v>
      </c>
      <c r="C29" s="13" t="s">
        <v>57</v>
      </c>
      <c r="D29" s="14" t="s">
        <v>123</v>
      </c>
      <c r="E29" s="15" t="s">
        <v>110</v>
      </c>
      <c r="F29" s="16" t="s">
        <v>117</v>
      </c>
      <c r="G29" s="7"/>
      <c r="H29" s="2"/>
      <c r="I29" s="2"/>
      <c r="J29" s="2"/>
      <c r="K29" s="2"/>
      <c r="L29" s="2"/>
      <c r="M29" s="2"/>
      <c r="N29" s="2"/>
      <c r="O29" s="2"/>
      <c r="P29" s="2"/>
      <c r="Q29" s="2"/>
      <c r="R29" s="2"/>
      <c r="S29" s="2"/>
      <c r="T29" s="2"/>
      <c r="U29" s="2"/>
    </row>
    <row r="30" spans="1:21" ht="105" x14ac:dyDescent="0.35">
      <c r="A30" s="8">
        <v>24</v>
      </c>
      <c r="B30" s="8" t="s">
        <v>39</v>
      </c>
      <c r="C30" s="13" t="s">
        <v>58</v>
      </c>
      <c r="D30" s="14" t="s">
        <v>92</v>
      </c>
      <c r="E30" s="15" t="s">
        <v>110</v>
      </c>
      <c r="F30" s="16" t="s">
        <v>118</v>
      </c>
      <c r="G30" s="7"/>
      <c r="H30" s="2"/>
      <c r="I30" s="2"/>
      <c r="J30" s="2"/>
      <c r="K30" s="2"/>
      <c r="L30" s="2"/>
      <c r="M30" s="2"/>
      <c r="N30" s="2"/>
      <c r="O30" s="2"/>
      <c r="P30" s="2"/>
      <c r="Q30" s="2"/>
      <c r="R30" s="2"/>
      <c r="S30" s="2"/>
      <c r="T30" s="2"/>
      <c r="U30" s="2"/>
    </row>
    <row r="31" spans="1:21" ht="283.5" customHeight="1" x14ac:dyDescent="0.35">
      <c r="A31" s="8">
        <v>25</v>
      </c>
      <c r="B31" s="8" t="s">
        <v>39</v>
      </c>
      <c r="C31" s="13" t="s">
        <v>67</v>
      </c>
      <c r="D31" s="14" t="s">
        <v>93</v>
      </c>
      <c r="E31" s="15" t="s">
        <v>110</v>
      </c>
      <c r="F31" s="16" t="s">
        <v>119</v>
      </c>
      <c r="G31" s="7"/>
      <c r="H31" s="2"/>
      <c r="I31" s="2"/>
      <c r="J31" s="2"/>
      <c r="K31" s="2"/>
      <c r="L31" s="2"/>
      <c r="M31" s="2"/>
      <c r="N31" s="2"/>
      <c r="O31" s="2"/>
      <c r="P31" s="2"/>
      <c r="Q31" s="2"/>
      <c r="R31" s="2"/>
      <c r="S31" s="2"/>
      <c r="T31" s="2"/>
      <c r="U31" s="2"/>
    </row>
    <row r="32" spans="1:21" ht="135" x14ac:dyDescent="0.35">
      <c r="A32" s="8">
        <v>26</v>
      </c>
      <c r="B32" s="8" t="s">
        <v>39</v>
      </c>
      <c r="C32" s="13" t="s">
        <v>59</v>
      </c>
      <c r="D32" s="14" t="s">
        <v>92</v>
      </c>
      <c r="E32" s="15" t="s">
        <v>110</v>
      </c>
      <c r="F32" s="16" t="s">
        <v>118</v>
      </c>
      <c r="G32" s="7"/>
      <c r="H32" s="2"/>
      <c r="I32" s="2"/>
      <c r="J32" s="2"/>
      <c r="K32" s="2"/>
      <c r="L32" s="2"/>
      <c r="M32" s="2"/>
      <c r="N32" s="2"/>
      <c r="O32" s="2"/>
      <c r="P32" s="2"/>
      <c r="Q32" s="2"/>
      <c r="R32" s="2"/>
      <c r="S32" s="2"/>
      <c r="T32" s="2"/>
      <c r="U32" s="2"/>
    </row>
    <row r="33" spans="1:21" ht="120" x14ac:dyDescent="0.35">
      <c r="A33" s="8">
        <v>27</v>
      </c>
      <c r="B33" s="8" t="s">
        <v>39</v>
      </c>
      <c r="C33" s="13" t="s">
        <v>68</v>
      </c>
      <c r="D33" s="14" t="s">
        <v>94</v>
      </c>
      <c r="E33" s="16" t="s">
        <v>120</v>
      </c>
      <c r="F33" s="16" t="s">
        <v>120</v>
      </c>
      <c r="G33" s="7"/>
      <c r="H33" s="2"/>
      <c r="I33" s="2"/>
      <c r="J33" s="2"/>
      <c r="K33" s="2">
        <v>414000</v>
      </c>
      <c r="L33" s="2"/>
      <c r="M33" s="2"/>
      <c r="N33" s="2"/>
      <c r="O33" s="2"/>
      <c r="P33" s="2"/>
      <c r="Q33" s="2"/>
      <c r="R33" s="2"/>
      <c r="S33" s="2"/>
      <c r="T33" s="2"/>
      <c r="U33" s="2"/>
    </row>
    <row r="34" spans="1:21" ht="315" x14ac:dyDescent="0.35">
      <c r="A34" s="8">
        <v>28</v>
      </c>
      <c r="B34" s="8" t="s">
        <v>39</v>
      </c>
      <c r="C34" s="13" t="s">
        <v>60</v>
      </c>
      <c r="D34" s="14" t="s">
        <v>92</v>
      </c>
      <c r="E34" s="15" t="s">
        <v>110</v>
      </c>
      <c r="F34" s="16" t="s">
        <v>121</v>
      </c>
      <c r="G34" s="7"/>
      <c r="H34" s="2"/>
      <c r="I34" s="2"/>
      <c r="J34" s="2"/>
      <c r="K34" s="2"/>
      <c r="L34" s="2"/>
      <c r="M34" s="2"/>
      <c r="N34" s="2"/>
      <c r="O34" s="2"/>
      <c r="P34" s="2"/>
      <c r="Q34" s="2"/>
      <c r="R34" s="2"/>
      <c r="S34" s="2"/>
      <c r="T34" s="2"/>
      <c r="U34" s="2"/>
    </row>
    <row r="35" spans="1:21" ht="197.25" customHeight="1" x14ac:dyDescent="0.35">
      <c r="A35" s="8">
        <v>29</v>
      </c>
      <c r="B35" s="8" t="s">
        <v>39</v>
      </c>
      <c r="C35" s="13" t="s">
        <v>61</v>
      </c>
      <c r="D35" s="14" t="s">
        <v>92</v>
      </c>
      <c r="E35" s="15" t="s">
        <v>110</v>
      </c>
      <c r="F35" s="16" t="s">
        <v>121</v>
      </c>
      <c r="G35" s="7"/>
      <c r="H35" s="2"/>
      <c r="I35" s="2"/>
      <c r="J35" s="2"/>
      <c r="K35" s="2"/>
      <c r="L35" s="2"/>
      <c r="M35" s="2"/>
      <c r="N35" s="2"/>
      <c r="O35" s="2"/>
      <c r="P35" s="2"/>
      <c r="Q35" s="2"/>
      <c r="R35" s="2"/>
      <c r="S35" s="2"/>
      <c r="T35" s="2"/>
      <c r="U35" s="2"/>
    </row>
    <row r="36" spans="1:21" ht="60" x14ac:dyDescent="0.35">
      <c r="A36" s="8">
        <v>30</v>
      </c>
      <c r="B36" s="8" t="s">
        <v>39</v>
      </c>
      <c r="C36" s="13" t="s">
        <v>62</v>
      </c>
      <c r="D36" s="14" t="s">
        <v>92</v>
      </c>
      <c r="E36" s="15" t="s">
        <v>110</v>
      </c>
      <c r="F36" s="16" t="s">
        <v>121</v>
      </c>
      <c r="G36" s="7"/>
      <c r="H36" s="2"/>
      <c r="I36" s="2"/>
      <c r="J36" s="2"/>
      <c r="K36" s="2"/>
      <c r="L36" s="2"/>
      <c r="M36" s="2"/>
      <c r="N36" s="2"/>
      <c r="O36" s="2"/>
      <c r="P36" s="2"/>
      <c r="Q36" s="2"/>
      <c r="R36" s="2"/>
      <c r="S36" s="2"/>
      <c r="T36" s="2"/>
      <c r="U36" s="2"/>
    </row>
    <row r="37" spans="1:21" ht="209.25" customHeight="1" x14ac:dyDescent="0.35">
      <c r="A37" s="8">
        <v>31</v>
      </c>
      <c r="B37" s="8" t="s">
        <v>39</v>
      </c>
      <c r="C37" s="13" t="s">
        <v>63</v>
      </c>
      <c r="D37" s="14" t="s">
        <v>95</v>
      </c>
      <c r="E37" s="15" t="s">
        <v>110</v>
      </c>
      <c r="F37" s="16" t="s">
        <v>111</v>
      </c>
      <c r="G37" s="7"/>
      <c r="H37" s="2"/>
      <c r="I37" s="2"/>
      <c r="J37" s="2"/>
      <c r="K37" s="2"/>
      <c r="L37" s="2"/>
      <c r="M37" s="2"/>
      <c r="N37" s="2"/>
      <c r="O37" s="2"/>
      <c r="P37" s="2"/>
      <c r="Q37" s="2"/>
      <c r="R37" s="2"/>
      <c r="S37" s="2"/>
      <c r="T37" s="2"/>
      <c r="U37" s="2"/>
    </row>
    <row r="38" spans="1:21" ht="75" x14ac:dyDescent="0.35">
      <c r="A38" s="8">
        <v>32</v>
      </c>
      <c r="B38" s="8" t="s">
        <v>39</v>
      </c>
      <c r="C38" s="13" t="s">
        <v>64</v>
      </c>
      <c r="D38" s="14" t="s">
        <v>92</v>
      </c>
      <c r="E38" s="15" t="s">
        <v>110</v>
      </c>
      <c r="F38" s="16" t="s">
        <v>121</v>
      </c>
      <c r="G38" s="7"/>
      <c r="H38" s="2"/>
      <c r="I38" s="2"/>
      <c r="J38" s="2"/>
      <c r="K38" s="2"/>
      <c r="L38" s="2"/>
      <c r="M38" s="2"/>
      <c r="N38" s="2"/>
      <c r="O38" s="2"/>
      <c r="P38" s="2"/>
      <c r="Q38" s="2"/>
      <c r="R38" s="2"/>
      <c r="S38" s="2"/>
      <c r="T38" s="2"/>
      <c r="U38" s="2"/>
    </row>
    <row r="39" spans="1:21" ht="375" x14ac:dyDescent="0.35">
      <c r="A39" s="8">
        <v>33</v>
      </c>
      <c r="B39" s="8" t="s">
        <v>39</v>
      </c>
      <c r="C39" s="13" t="s">
        <v>69</v>
      </c>
      <c r="D39" s="14" t="s">
        <v>96</v>
      </c>
      <c r="E39" s="15" t="s">
        <v>110</v>
      </c>
      <c r="F39" s="16" t="s">
        <v>121</v>
      </c>
      <c r="G39" s="7"/>
      <c r="H39" s="2"/>
      <c r="I39" s="2"/>
      <c r="J39" s="2"/>
      <c r="K39" s="2"/>
      <c r="L39" s="2"/>
      <c r="M39" s="2"/>
      <c r="N39" s="2"/>
      <c r="O39" s="2"/>
      <c r="P39" s="2"/>
      <c r="Q39" s="2"/>
      <c r="R39" s="2"/>
      <c r="S39" s="2"/>
      <c r="T39" s="2"/>
      <c r="U39" s="2"/>
    </row>
    <row r="40" spans="1:21" ht="105" x14ac:dyDescent="0.35">
      <c r="A40" s="8">
        <v>34</v>
      </c>
      <c r="B40" s="8" t="s">
        <v>41</v>
      </c>
      <c r="C40" s="13" t="s">
        <v>40</v>
      </c>
      <c r="D40" s="13" t="s">
        <v>71</v>
      </c>
      <c r="E40" s="1"/>
      <c r="F40" s="1"/>
      <c r="G40" s="7"/>
      <c r="H40" s="2"/>
      <c r="I40" s="2"/>
      <c r="J40" s="2"/>
      <c r="K40" s="2"/>
      <c r="L40" s="2"/>
      <c r="M40" s="2"/>
      <c r="N40" s="2"/>
      <c r="O40" s="2"/>
      <c r="P40" s="2"/>
      <c r="Q40" s="2"/>
      <c r="R40" s="2"/>
      <c r="S40" s="2"/>
      <c r="T40" s="2"/>
      <c r="U40" s="2"/>
    </row>
    <row r="41" spans="1:21" ht="75" x14ac:dyDescent="0.35">
      <c r="A41" s="8">
        <v>35</v>
      </c>
      <c r="B41" s="8" t="s">
        <v>44</v>
      </c>
      <c r="C41" s="13" t="s">
        <v>43</v>
      </c>
      <c r="D41" s="14"/>
      <c r="E41" s="1"/>
      <c r="F41" s="1"/>
      <c r="G41" s="7">
        <f>SUM(H41:U41)</f>
        <v>100000</v>
      </c>
      <c r="H41" s="2"/>
      <c r="I41" s="2"/>
      <c r="J41" s="2"/>
      <c r="K41" s="2"/>
      <c r="L41" s="2"/>
      <c r="M41" s="2"/>
      <c r="N41" s="2"/>
      <c r="O41" s="2"/>
      <c r="P41" s="2"/>
      <c r="Q41" s="2"/>
      <c r="R41" s="2"/>
      <c r="S41" s="2"/>
      <c r="T41" s="2"/>
      <c r="U41" s="2">
        <v>100000</v>
      </c>
    </row>
    <row r="42" spans="1:21" ht="105" x14ac:dyDescent="0.35">
      <c r="A42" s="8">
        <v>36</v>
      </c>
      <c r="B42" s="8" t="s">
        <v>45</v>
      </c>
      <c r="C42" s="13" t="s">
        <v>65</v>
      </c>
      <c r="D42" s="13" t="s">
        <v>74</v>
      </c>
      <c r="E42" s="1" t="s">
        <v>77</v>
      </c>
      <c r="F42" s="1"/>
      <c r="G42" s="7"/>
      <c r="H42" s="2"/>
      <c r="I42" s="2">
        <v>400000</v>
      </c>
      <c r="J42" s="2"/>
      <c r="K42" s="2"/>
      <c r="L42" s="2"/>
      <c r="M42" s="2"/>
      <c r="N42" s="2"/>
      <c r="O42" s="2"/>
      <c r="P42" s="2"/>
      <c r="Q42" s="2"/>
      <c r="R42" s="2"/>
      <c r="S42" s="2"/>
      <c r="T42" s="2"/>
      <c r="U42" s="2"/>
    </row>
  </sheetData>
  <customSheetViews>
    <customSheetView guid="{8F599A22-4006-459C-B195-D20DF4812314}"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
      <headerFooter>
        <oddFooter>&amp;C&amp;P</oddFooter>
      </headerFooter>
    </customSheetView>
    <customSheetView guid="{C1847EEF-C39D-4224-A16F-6098F8B4214B}"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
      <headerFooter>
        <oddFooter>&amp;C&amp;P</oddFooter>
      </headerFooter>
    </customSheetView>
    <customSheetView guid="{01CB58A5-26D0-46BD-B29D-821AF0761C0F}"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3"/>
      <headerFooter>
        <oddFooter>&amp;C&amp;P</oddFooter>
      </headerFooter>
    </customSheetView>
    <customSheetView guid="{7D7A243A-D573-4BDF-824D-485CBCD1F4C4}"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4"/>
      <headerFooter>
        <oddFooter>&amp;C&amp;P</oddFooter>
      </headerFooter>
    </customSheetView>
    <customSheetView guid="{822A0D8E-F4B2-44EC-8DD2-390DFF7557E5}"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5"/>
      <headerFooter>
        <oddFooter>&amp;C&amp;P</oddFooter>
      </headerFooter>
    </customSheetView>
    <customSheetView guid="{925157F8-AC30-4899-83AA-F1A67B2AACC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6"/>
      <headerFooter>
        <oddFooter>&amp;C&amp;P</oddFooter>
      </headerFooter>
    </customSheetView>
    <customSheetView guid="{E9DEBE91-277F-4A91-AA6F-5113657D321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7"/>
      <headerFooter>
        <oddFooter>&amp;C&amp;P</oddFooter>
      </headerFooter>
    </customSheetView>
    <customSheetView guid="{ED91470A-17B8-4E82-A7D8-75F48D11FBAD}"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8"/>
      <headerFooter>
        <oddFooter>&amp;C&amp;P</oddFooter>
      </headerFooter>
    </customSheetView>
    <customSheetView guid="{2EE3DCEF-B1C0-47B7-998D-B6FED04F37B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9"/>
      <headerFooter>
        <oddFooter>&amp;C&amp;P</oddFooter>
      </headerFooter>
    </customSheetView>
    <customSheetView guid="{EB4532D1-4B6E-4927-81BE-DAB09E726A7B}"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0"/>
      <headerFooter>
        <oddFooter>&amp;C&amp;P</oddFooter>
      </headerFooter>
    </customSheetView>
    <customSheetView guid="{81BE598F-89AA-4EAF-829C-AEA2D94C5C42}"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1"/>
      <headerFooter>
        <oddFooter>&amp;C&amp;P</oddFooter>
      </headerFooter>
    </customSheetView>
    <customSheetView guid="{4C2C35ED-0976-4D82-AF34-2ED00BBEEC80}"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2"/>
      <headerFooter>
        <oddFooter>&amp;C&amp;P</oddFooter>
      </headerFooter>
    </customSheetView>
    <customSheetView guid="{CEF9C287-0DD4-4131-90E8-5358E3BECBC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3"/>
      <headerFooter>
        <oddFooter>&amp;C&amp;P</oddFooter>
      </headerFooter>
    </customSheetView>
    <customSheetView guid="{89FE2AB8-B011-42F1-967A-65835B8522ED}"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4"/>
      <headerFooter>
        <oddFooter>&amp;C&amp;P</oddFooter>
      </headerFooter>
    </customSheetView>
    <customSheetView guid="{7A7AF4A4-DDD2-4E9C-B83F-F381AAAF3D15}"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5"/>
      <headerFooter>
        <oddFooter>&amp;C&amp;P</oddFooter>
      </headerFooter>
    </customSheetView>
    <customSheetView guid="{BB672B35-BB5B-4303-848A-C6E9C3F226CA}"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6"/>
      <headerFooter>
        <oddFooter>&amp;C&amp;P</oddFooter>
      </headerFooter>
    </customSheetView>
    <customSheetView guid="{3366229F-0FE5-4C02-B1D7-84B339C9DD36}"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7"/>
      <headerFooter>
        <oddFooter>&amp;C&amp;P</oddFooter>
      </headerFooter>
    </customSheetView>
    <customSheetView guid="{9FA25C16-123B-40D1-930B-7077D5238CEC}"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8"/>
      <headerFooter>
        <oddFooter>&amp;C&amp;P</oddFooter>
      </headerFooter>
    </customSheetView>
    <customSheetView guid="{72CA480C-2B28-436E-AF0E-48BD661063A7}"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19"/>
      <headerFooter>
        <oddFooter>&amp;C&amp;P</oddFooter>
      </headerFooter>
    </customSheetView>
    <customSheetView guid="{D3CEDB57-BC15-4457-B43F-E26096764FC8}"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0"/>
      <headerFooter>
        <oddFooter>&amp;C&amp;P</oddFooter>
      </headerFooter>
    </customSheetView>
    <customSheetView guid="{C1AFCC78-61A1-4057-9C66-C1C7FC04F071}"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1"/>
      <headerFooter>
        <oddFooter>&amp;C&amp;P</oddFooter>
      </headerFooter>
    </customSheetView>
    <customSheetView guid="{B2F31B1C-5640-4C4F-B3A7-102EB9A9C48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2"/>
      <headerFooter>
        <oddFooter>&amp;C&amp;P</oddFooter>
      </headerFooter>
    </customSheetView>
    <customSheetView guid="{B8A5CB8B-C926-4DF6-BAB8-93C096809151}"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3"/>
      <headerFooter>
        <oddFooter>&amp;C&amp;P</oddFooter>
      </headerFooter>
    </customSheetView>
    <customSheetView guid="{3E147793-FE09-41F9-817D-F6A109EC65B6}"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4"/>
      <headerFooter>
        <oddFooter>&amp;C&amp;P</oddFooter>
      </headerFooter>
    </customSheetView>
    <customSheetView guid="{934902FD-2F7D-41B1-AD08-F8C39638FB66}"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5"/>
      <headerFooter>
        <oddFooter>&amp;C&amp;P</oddFooter>
      </headerFooter>
    </customSheetView>
    <customSheetView guid="{E118309A-6BAF-4BD0-9EE0-8E7FF1B711D9}" showPageBreaks="1" printArea="1" hiddenColumns="1" state="hidden" topLeftCell="E1">
      <pane ySplit="5" topLeftCell="A6" activePane="bottomLeft" state="frozen"/>
      <selection pane="bottomLeft" activeCell="J8" sqref="J8"/>
      <pageMargins left="0.23622047244094499" right="0.196850393700787" top="0.25" bottom="0.23" header="0.1" footer="0.12"/>
      <pageSetup paperSize="9" scale="47" fitToHeight="0" orientation="landscape" r:id="rId26"/>
      <headerFooter>
        <oddFooter>&amp;C&amp;P</oddFooter>
      </headerFooter>
    </customSheetView>
  </customSheetViews>
  <mergeCells count="11">
    <mergeCell ref="H4:U4"/>
    <mergeCell ref="A1:E1"/>
    <mergeCell ref="A2:E2"/>
    <mergeCell ref="B6:E6"/>
    <mergeCell ref="G4:G5"/>
    <mergeCell ref="F4:F5"/>
    <mergeCell ref="E4:E5"/>
    <mergeCell ref="D4:D5"/>
    <mergeCell ref="C4:C5"/>
    <mergeCell ref="B4:B5"/>
    <mergeCell ref="A4:A5"/>
  </mergeCells>
  <pageMargins left="0.23622047244094499" right="0.196850393700787" top="0.25" bottom="0.23" header="0.1" footer="0.12"/>
  <pageSetup paperSize="9" scale="47" fitToHeight="0" orientation="landscape" r:id="rId27"/>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topLeftCell="G1" zoomScaleNormal="100" workbookViewId="0">
      <pane ySplit="5" topLeftCell="A10" activePane="bottomLeft" state="frozen"/>
      <selection activeCell="G1" sqref="G1"/>
      <selection pane="bottomLeft" activeCell="A6" sqref="A6:U12"/>
    </sheetView>
  </sheetViews>
  <sheetFormatPr defaultColWidth="9.109375" defaultRowHeight="15" x14ac:dyDescent="0.35"/>
  <cols>
    <col min="1" max="1" width="8.88671875" style="5" customWidth="1"/>
    <col min="2" max="2" width="31.6640625" style="3" customWidth="1"/>
    <col min="3" max="3" width="74.5546875" style="3" customWidth="1"/>
    <col min="4" max="4" width="79.88671875" style="10" customWidth="1"/>
    <col min="5" max="6" width="71.109375" style="3" customWidth="1"/>
    <col min="7" max="7" width="15" style="3" customWidth="1"/>
    <col min="8" max="8" width="13" style="3" customWidth="1"/>
    <col min="9" max="9" width="14.33203125" style="3" customWidth="1"/>
    <col min="10" max="10" width="13.109375" style="3" bestFit="1" customWidth="1"/>
    <col min="11" max="11" width="12.6640625" style="3" customWidth="1"/>
    <col min="12" max="12" width="14.6640625" style="3" customWidth="1"/>
    <col min="13" max="13" width="12.33203125" style="3" customWidth="1"/>
    <col min="14" max="14" width="15" style="3" customWidth="1"/>
    <col min="15" max="15" width="14.109375" style="3" customWidth="1"/>
    <col min="16" max="16" width="12.44140625" style="3" customWidth="1"/>
    <col min="17" max="17" width="13.44140625" style="3" customWidth="1"/>
    <col min="18" max="18" width="15.5546875" style="3" customWidth="1"/>
    <col min="19" max="19" width="13" style="3" hidden="1" customWidth="1"/>
    <col min="20" max="20" width="14.88671875" style="3" hidden="1" customWidth="1"/>
    <col min="21" max="21" width="18.44140625" style="3" customWidth="1"/>
    <col min="22" max="22" width="13.88671875" style="3" bestFit="1" customWidth="1"/>
    <col min="23" max="16384" width="9.109375" style="3"/>
  </cols>
  <sheetData>
    <row r="1" spans="1:21" s="4" customFormat="1" ht="29.25" customHeight="1" x14ac:dyDescent="0.25">
      <c r="A1" s="42" t="s">
        <v>8</v>
      </c>
      <c r="B1" s="42"/>
      <c r="C1" s="42"/>
      <c r="D1" s="42"/>
      <c r="E1" s="42"/>
      <c r="F1" s="9"/>
    </row>
    <row r="2" spans="1:21" s="4" customFormat="1" ht="51" customHeight="1" x14ac:dyDescent="0.25">
      <c r="A2" s="42" t="s">
        <v>13</v>
      </c>
      <c r="B2" s="42"/>
      <c r="C2" s="42"/>
      <c r="D2" s="42"/>
      <c r="E2" s="42"/>
      <c r="F2" s="9"/>
    </row>
    <row r="3" spans="1:21" x14ac:dyDescent="0.35">
      <c r="G3" s="6"/>
      <c r="H3" s="6"/>
      <c r="U3" s="12" t="s">
        <v>19</v>
      </c>
    </row>
    <row r="4" spans="1:21" s="5" customFormat="1" ht="13.5" customHeight="1" x14ac:dyDescent="0.35">
      <c r="A4" s="50" t="s">
        <v>6</v>
      </c>
      <c r="B4" s="50" t="s">
        <v>1</v>
      </c>
      <c r="C4" s="50" t="s">
        <v>2</v>
      </c>
      <c r="D4" s="50" t="s">
        <v>14</v>
      </c>
      <c r="E4" s="50" t="s">
        <v>15</v>
      </c>
      <c r="F4" s="50" t="s">
        <v>9</v>
      </c>
      <c r="G4" s="49" t="s">
        <v>16</v>
      </c>
      <c r="H4" s="43" t="s">
        <v>0</v>
      </c>
      <c r="I4" s="44"/>
      <c r="J4" s="44"/>
      <c r="K4" s="44"/>
      <c r="L4" s="44"/>
      <c r="M4" s="44"/>
      <c r="N4" s="44"/>
      <c r="O4" s="44"/>
      <c r="P4" s="44"/>
      <c r="Q4" s="44"/>
      <c r="R4" s="44"/>
      <c r="S4" s="44"/>
      <c r="T4" s="44"/>
      <c r="U4" s="45"/>
    </row>
    <row r="5" spans="1:21" s="5" customFormat="1" ht="90" x14ac:dyDescent="0.35">
      <c r="A5" s="51"/>
      <c r="B5" s="51"/>
      <c r="C5" s="51"/>
      <c r="D5" s="51"/>
      <c r="E5" s="51"/>
      <c r="F5" s="51"/>
      <c r="G5" s="49"/>
      <c r="H5" s="8" t="s">
        <v>21</v>
      </c>
      <c r="I5" s="8" t="s">
        <v>17</v>
      </c>
      <c r="J5" s="8" t="s">
        <v>18</v>
      </c>
      <c r="K5" s="8" t="s">
        <v>22</v>
      </c>
      <c r="L5" s="8" t="s">
        <v>20</v>
      </c>
      <c r="M5" s="8" t="s">
        <v>23</v>
      </c>
      <c r="N5" s="8" t="s">
        <v>24</v>
      </c>
      <c r="O5" s="8" t="s">
        <v>25</v>
      </c>
      <c r="P5" s="8" t="s">
        <v>26</v>
      </c>
      <c r="Q5" s="8" t="s">
        <v>5</v>
      </c>
      <c r="R5" s="8" t="s">
        <v>27</v>
      </c>
      <c r="S5" s="8" t="s">
        <v>3</v>
      </c>
      <c r="T5" s="8" t="s">
        <v>4</v>
      </c>
      <c r="U5" s="8" t="s">
        <v>28</v>
      </c>
    </row>
    <row r="6" spans="1:21" s="5" customFormat="1" x14ac:dyDescent="0.35">
      <c r="B6" s="46" t="s">
        <v>7</v>
      </c>
      <c r="C6" s="47"/>
      <c r="D6" s="47"/>
      <c r="E6" s="48"/>
      <c r="F6" s="11"/>
      <c r="G6" s="7">
        <f>+H6+I6+J6+K6+L6+M6+N6+O6+P6+Q6+R6+U6</f>
        <v>439.4</v>
      </c>
      <c r="H6" s="7">
        <f t="shared" ref="H6:U6" si="0">SUM(H7:H12)</f>
        <v>0</v>
      </c>
      <c r="I6" s="7">
        <f t="shared" si="0"/>
        <v>439.4</v>
      </c>
      <c r="J6" s="7">
        <f t="shared" si="0"/>
        <v>0</v>
      </c>
      <c r="K6" s="7">
        <f t="shared" si="0"/>
        <v>0</v>
      </c>
      <c r="L6" s="7">
        <f t="shared" si="0"/>
        <v>0</v>
      </c>
      <c r="M6" s="7">
        <f t="shared" si="0"/>
        <v>0</v>
      </c>
      <c r="N6" s="7">
        <f t="shared" si="0"/>
        <v>0</v>
      </c>
      <c r="O6" s="7">
        <f t="shared" si="0"/>
        <v>0</v>
      </c>
      <c r="P6" s="7">
        <f t="shared" si="0"/>
        <v>0</v>
      </c>
      <c r="Q6" s="7">
        <f t="shared" si="0"/>
        <v>0</v>
      </c>
      <c r="R6" s="7">
        <f t="shared" si="0"/>
        <v>0</v>
      </c>
      <c r="S6" s="7">
        <f t="shared" si="0"/>
        <v>0</v>
      </c>
      <c r="T6" s="7">
        <f t="shared" si="0"/>
        <v>0</v>
      </c>
      <c r="U6" s="7">
        <f t="shared" si="0"/>
        <v>0</v>
      </c>
    </row>
    <row r="7" spans="1:21" ht="210" x14ac:dyDescent="0.35">
      <c r="A7" s="8">
        <v>1</v>
      </c>
      <c r="B7" s="8" t="s">
        <v>98</v>
      </c>
      <c r="C7" s="13" t="s">
        <v>99</v>
      </c>
      <c r="D7" s="14" t="s">
        <v>100</v>
      </c>
      <c r="E7" s="1"/>
      <c r="F7" s="1"/>
      <c r="G7" s="7">
        <f>+H7+I7+J7+K7+L7+M7+N7+O7+P7+Q7+R7+U7</f>
        <v>0</v>
      </c>
      <c r="H7" s="7">
        <f t="shared" ref="H7:H12" si="1">SUM(H8:H13)</f>
        <v>0</v>
      </c>
      <c r="I7" s="2"/>
      <c r="J7" s="2"/>
      <c r="K7" s="2"/>
      <c r="L7" s="2"/>
      <c r="M7" s="2"/>
      <c r="N7" s="2"/>
      <c r="O7" s="2"/>
      <c r="P7" s="2"/>
      <c r="Q7" s="2"/>
      <c r="R7" s="2"/>
      <c r="S7" s="2"/>
      <c r="T7" s="2"/>
      <c r="U7" s="2"/>
    </row>
    <row r="8" spans="1:21" ht="90" x14ac:dyDescent="0.35">
      <c r="A8" s="8">
        <v>2</v>
      </c>
      <c r="B8" s="8" t="s">
        <v>103</v>
      </c>
      <c r="C8" s="13" t="s">
        <v>101</v>
      </c>
      <c r="D8" s="13"/>
      <c r="E8" s="1"/>
      <c r="F8" s="1"/>
      <c r="G8" s="7">
        <f t="shared" ref="G8:G12" si="2">+H8+I8+J8+K8+L8+M8+N8+O8+P8+Q8+R8+U8</f>
        <v>400</v>
      </c>
      <c r="H8" s="7">
        <f t="shared" si="1"/>
        <v>0</v>
      </c>
      <c r="I8" s="2">
        <v>400</v>
      </c>
      <c r="J8" s="2"/>
      <c r="K8" s="2"/>
      <c r="L8" s="2"/>
      <c r="M8" s="2"/>
      <c r="N8" s="2"/>
      <c r="O8" s="2"/>
      <c r="P8" s="2"/>
      <c r="Q8" s="2"/>
      <c r="R8" s="2"/>
      <c r="S8" s="2"/>
      <c r="T8" s="2"/>
      <c r="U8" s="2"/>
    </row>
    <row r="9" spans="1:21" ht="193.5" customHeight="1" x14ac:dyDescent="0.35">
      <c r="A9" s="8">
        <v>3</v>
      </c>
      <c r="B9" s="8" t="s">
        <v>102</v>
      </c>
      <c r="C9" s="13" t="s">
        <v>104</v>
      </c>
      <c r="D9" s="14"/>
      <c r="E9" s="1"/>
      <c r="F9" s="1"/>
      <c r="G9" s="7">
        <f t="shared" si="2"/>
        <v>10</v>
      </c>
      <c r="H9" s="7">
        <f t="shared" si="1"/>
        <v>0</v>
      </c>
      <c r="I9" s="2">
        <v>10</v>
      </c>
      <c r="J9" s="2"/>
      <c r="K9" s="2"/>
      <c r="L9" s="2"/>
      <c r="M9" s="2"/>
      <c r="N9" s="2"/>
      <c r="O9" s="2"/>
      <c r="P9" s="2"/>
      <c r="Q9" s="2"/>
      <c r="R9" s="2"/>
      <c r="S9" s="2"/>
      <c r="T9" s="2"/>
      <c r="U9" s="2"/>
    </row>
    <row r="10" spans="1:21" ht="195" x14ac:dyDescent="0.35">
      <c r="A10" s="8">
        <v>4</v>
      </c>
      <c r="B10" s="8" t="s">
        <v>102</v>
      </c>
      <c r="C10" s="13" t="s">
        <v>105</v>
      </c>
      <c r="D10" s="13"/>
      <c r="E10" s="1"/>
      <c r="F10" s="1"/>
      <c r="G10" s="7">
        <f t="shared" si="2"/>
        <v>29.4</v>
      </c>
      <c r="H10" s="7">
        <f t="shared" si="1"/>
        <v>0</v>
      </c>
      <c r="I10" s="2">
        <v>29.4</v>
      </c>
      <c r="J10" s="2"/>
      <c r="K10" s="2"/>
      <c r="L10" s="2"/>
      <c r="M10" s="2"/>
      <c r="N10" s="2"/>
      <c r="O10" s="2"/>
      <c r="P10" s="2"/>
      <c r="Q10" s="2"/>
      <c r="R10" s="2"/>
      <c r="S10" s="2"/>
      <c r="T10" s="2"/>
      <c r="U10" s="2"/>
    </row>
    <row r="11" spans="1:21" x14ac:dyDescent="0.35">
      <c r="A11" s="8">
        <v>5</v>
      </c>
      <c r="B11" s="8"/>
      <c r="C11" s="13"/>
      <c r="D11" s="13"/>
      <c r="E11" s="1"/>
      <c r="F11" s="1"/>
      <c r="G11" s="7">
        <f t="shared" si="2"/>
        <v>0</v>
      </c>
      <c r="H11" s="7">
        <f t="shared" si="1"/>
        <v>0</v>
      </c>
      <c r="I11" s="2"/>
      <c r="J11" s="2"/>
      <c r="K11" s="2"/>
      <c r="L11" s="2"/>
      <c r="M11" s="2"/>
      <c r="N11" s="2"/>
      <c r="O11" s="2"/>
      <c r="P11" s="2"/>
      <c r="Q11" s="2"/>
      <c r="R11" s="2"/>
      <c r="S11" s="2"/>
      <c r="T11" s="2"/>
      <c r="U11" s="2"/>
    </row>
    <row r="12" spans="1:21" x14ac:dyDescent="0.35">
      <c r="A12" s="8">
        <v>6</v>
      </c>
      <c r="B12" s="8"/>
      <c r="C12" s="13"/>
      <c r="D12" s="13"/>
      <c r="E12" s="1"/>
      <c r="F12" s="1"/>
      <c r="G12" s="7">
        <f t="shared" si="2"/>
        <v>0</v>
      </c>
      <c r="H12" s="7">
        <f t="shared" si="1"/>
        <v>0</v>
      </c>
      <c r="I12" s="2"/>
      <c r="J12" s="2"/>
      <c r="K12" s="2"/>
      <c r="L12" s="2"/>
      <c r="M12" s="2"/>
      <c r="N12" s="2"/>
      <c r="O12" s="2"/>
      <c r="P12" s="2"/>
      <c r="Q12" s="2"/>
      <c r="R12" s="2"/>
      <c r="S12" s="2"/>
      <c r="T12" s="2"/>
      <c r="U12" s="2"/>
    </row>
  </sheetData>
  <customSheetViews>
    <customSheetView guid="{8F599A22-4006-459C-B195-D20DF4812314}"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
      <headerFooter>
        <oddFooter>&amp;C&amp;P</oddFooter>
      </headerFooter>
    </customSheetView>
    <customSheetView guid="{C1847EEF-C39D-4224-A16F-6098F8B4214B}"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
      <headerFooter>
        <oddFooter>&amp;C&amp;P</oddFooter>
      </headerFooter>
    </customSheetView>
    <customSheetView guid="{01CB58A5-26D0-46BD-B29D-821AF0761C0F}"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3"/>
      <headerFooter>
        <oddFooter>&amp;C&amp;P</oddFooter>
      </headerFooter>
    </customSheetView>
    <customSheetView guid="{7D7A243A-D573-4BDF-824D-485CBCD1F4C4}"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4"/>
      <headerFooter>
        <oddFooter>&amp;C&amp;P</oddFooter>
      </headerFooter>
    </customSheetView>
    <customSheetView guid="{822A0D8E-F4B2-44EC-8DD2-390DFF7557E5}"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5"/>
      <headerFooter>
        <oddFooter>&amp;C&amp;P</oddFooter>
      </headerFooter>
    </customSheetView>
    <customSheetView guid="{925157F8-AC30-4899-83AA-F1A67B2AACC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6"/>
      <headerFooter>
        <oddFooter>&amp;C&amp;P</oddFooter>
      </headerFooter>
    </customSheetView>
    <customSheetView guid="{E9DEBE91-277F-4A91-AA6F-5113657D321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7"/>
      <headerFooter>
        <oddFooter>&amp;C&amp;P</oddFooter>
      </headerFooter>
    </customSheetView>
    <customSheetView guid="{ED91470A-17B8-4E82-A7D8-75F48D11FBAD}"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8"/>
      <headerFooter>
        <oddFooter>&amp;C&amp;P</oddFooter>
      </headerFooter>
    </customSheetView>
    <customSheetView guid="{2EE3DCEF-B1C0-47B7-998D-B6FED04F37B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9"/>
      <headerFooter>
        <oddFooter>&amp;C&amp;P</oddFooter>
      </headerFooter>
    </customSheetView>
    <customSheetView guid="{EB4532D1-4B6E-4927-81BE-DAB09E726A7B}"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0"/>
      <headerFooter>
        <oddFooter>&amp;C&amp;P</oddFooter>
      </headerFooter>
    </customSheetView>
    <customSheetView guid="{81BE598F-89AA-4EAF-829C-AEA2D94C5C42}"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1"/>
      <headerFooter>
        <oddFooter>&amp;C&amp;P</oddFooter>
      </headerFooter>
    </customSheetView>
    <customSheetView guid="{4C2C35ED-0976-4D82-AF34-2ED00BBEEC80}"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2"/>
      <headerFooter>
        <oddFooter>&amp;C&amp;P</oddFooter>
      </headerFooter>
    </customSheetView>
    <customSheetView guid="{CEF9C287-0DD4-4131-90E8-5358E3BECBC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3"/>
      <headerFooter>
        <oddFooter>&amp;C&amp;P</oddFooter>
      </headerFooter>
    </customSheetView>
    <customSheetView guid="{89FE2AB8-B011-42F1-967A-65835B8522ED}"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4"/>
      <headerFooter>
        <oddFooter>&amp;C&amp;P</oddFooter>
      </headerFooter>
    </customSheetView>
    <customSheetView guid="{7A7AF4A4-DDD2-4E9C-B83F-F381AAAF3D15}"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5"/>
      <headerFooter>
        <oddFooter>&amp;C&amp;P</oddFooter>
      </headerFooter>
    </customSheetView>
    <customSheetView guid="{BB672B35-BB5B-4303-848A-C6E9C3F226CA}"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6"/>
      <headerFooter>
        <oddFooter>&amp;C&amp;P</oddFooter>
      </headerFooter>
    </customSheetView>
    <customSheetView guid="{3366229F-0FE5-4C02-B1D7-84B339C9DD36}"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7"/>
      <headerFooter>
        <oddFooter>&amp;C&amp;P</oddFooter>
      </headerFooter>
    </customSheetView>
    <customSheetView guid="{9FA25C16-123B-40D1-930B-7077D5238CEC}"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8"/>
      <headerFooter>
        <oddFooter>&amp;C&amp;P</oddFooter>
      </headerFooter>
    </customSheetView>
    <customSheetView guid="{72CA480C-2B28-436E-AF0E-48BD661063A7}"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19"/>
      <headerFooter>
        <oddFooter>&amp;C&amp;P</oddFooter>
      </headerFooter>
    </customSheetView>
    <customSheetView guid="{D3CEDB57-BC15-4457-B43F-E26096764FC8}"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0"/>
      <headerFooter>
        <oddFooter>&amp;C&amp;P</oddFooter>
      </headerFooter>
    </customSheetView>
    <customSheetView guid="{C1AFCC78-61A1-4057-9C66-C1C7FC04F071}"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1"/>
      <headerFooter>
        <oddFooter>&amp;C&amp;P</oddFooter>
      </headerFooter>
    </customSheetView>
    <customSheetView guid="{B2F31B1C-5640-4C4F-B3A7-102EB9A9C48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2"/>
      <headerFooter>
        <oddFooter>&amp;C&amp;P</oddFooter>
      </headerFooter>
    </customSheetView>
    <customSheetView guid="{B8A5CB8B-C926-4DF6-BAB8-93C096809151}"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3"/>
      <headerFooter>
        <oddFooter>&amp;C&amp;P</oddFooter>
      </headerFooter>
    </customSheetView>
    <customSheetView guid="{3E147793-FE09-41F9-817D-F6A109EC65B6}"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4"/>
      <headerFooter>
        <oddFooter>&amp;C&amp;P</oddFooter>
      </headerFooter>
    </customSheetView>
    <customSheetView guid="{934902FD-2F7D-41B1-AD08-F8C39638FB66}"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5"/>
      <headerFooter>
        <oddFooter>&amp;C&amp;P</oddFooter>
      </headerFooter>
    </customSheetView>
    <customSheetView guid="{E118309A-6BAF-4BD0-9EE0-8E7FF1B711D9}" showPageBreaks="1" printArea="1" hiddenColumns="1" state="hidden" topLeftCell="G1">
      <pane ySplit="5" topLeftCell="A10" activePane="bottomLeft" state="frozen"/>
      <selection pane="bottomLeft" activeCell="A6" sqref="A6:U12"/>
      <pageMargins left="0.23622047244094499" right="0.196850393700787" top="0.25" bottom="0.23" header="0.1" footer="0.12"/>
      <pageSetup paperSize="9" scale="47" fitToHeight="0" orientation="landscape" r:id="rId26"/>
      <headerFooter>
        <oddFooter>&amp;C&amp;P</oddFooter>
      </headerFooter>
    </customSheetView>
  </customSheetViews>
  <mergeCells count="11">
    <mergeCell ref="F4:F5"/>
    <mergeCell ref="G4:G5"/>
    <mergeCell ref="H4:U4"/>
    <mergeCell ref="B6:E6"/>
    <mergeCell ref="A1:E1"/>
    <mergeCell ref="A2:E2"/>
    <mergeCell ref="A4:A5"/>
    <mergeCell ref="B4:B5"/>
    <mergeCell ref="C4:C5"/>
    <mergeCell ref="D4:D5"/>
    <mergeCell ref="E4:E5"/>
  </mergeCells>
  <pageMargins left="0.23622047244094499" right="0.196850393700787" top="0.25" bottom="0.23" header="0.1" footer="0.12"/>
  <pageSetup paperSize="9" scale="47" fitToHeight="0" orientation="landscape" r:id="rId27"/>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2" sqref="A2:E2"/>
    </sheetView>
  </sheetViews>
  <sheetFormatPr defaultColWidth="9.109375" defaultRowHeight="15" x14ac:dyDescent="0.35"/>
  <cols>
    <col min="1" max="1" width="8.88671875" style="19" customWidth="1"/>
    <col min="2" max="2" width="31.6640625" style="20" customWidth="1"/>
    <col min="3" max="3" width="150" style="20" customWidth="1"/>
    <col min="4" max="4" width="79.88671875" style="21" customWidth="1"/>
    <col min="5" max="6" width="71.109375" style="20" customWidth="1"/>
    <col min="7" max="7" width="15" style="20" customWidth="1"/>
    <col min="8" max="8" width="13" style="20" customWidth="1"/>
    <col min="9" max="9" width="14.33203125" style="20" customWidth="1"/>
    <col min="10" max="10" width="13.109375" style="20" bestFit="1" customWidth="1"/>
    <col min="11" max="11" width="12.6640625" style="20" customWidth="1"/>
    <col min="12" max="12" width="14.6640625" style="20" customWidth="1"/>
    <col min="13" max="13" width="12.33203125" style="20" customWidth="1"/>
    <col min="14" max="14" width="15" style="20" customWidth="1"/>
    <col min="15" max="15" width="14.109375" style="20" customWidth="1"/>
    <col min="16" max="16" width="12.44140625" style="20" customWidth="1"/>
    <col min="17" max="17" width="13.44140625" style="20" customWidth="1"/>
    <col min="18" max="18" width="15.5546875" style="20" customWidth="1"/>
    <col min="19" max="19" width="13" style="20" hidden="1" customWidth="1"/>
    <col min="20" max="20" width="14.88671875" style="20" hidden="1" customWidth="1"/>
    <col min="21" max="21" width="18.44140625" style="20" customWidth="1"/>
    <col min="22" max="22" width="13.88671875" style="20" bestFit="1" customWidth="1"/>
    <col min="23" max="16384" width="9.109375" style="20"/>
  </cols>
  <sheetData>
    <row r="1" spans="1:21" s="18" customFormat="1" ht="29.25" customHeight="1" x14ac:dyDescent="0.25">
      <c r="A1" s="61" t="s">
        <v>8</v>
      </c>
      <c r="B1" s="61"/>
      <c r="C1" s="61"/>
      <c r="D1" s="61"/>
      <c r="E1" s="61"/>
      <c r="F1" s="17"/>
    </row>
    <row r="2" spans="1:21" s="18" customFormat="1" ht="51" customHeight="1" x14ac:dyDescent="0.25">
      <c r="A2" s="61" t="s">
        <v>125</v>
      </c>
      <c r="B2" s="61"/>
      <c r="C2" s="61"/>
      <c r="D2" s="61"/>
      <c r="E2" s="61"/>
      <c r="F2" s="17"/>
    </row>
    <row r="3" spans="1:21" x14ac:dyDescent="0.35">
      <c r="G3" s="22"/>
      <c r="H3" s="22"/>
      <c r="U3" s="23" t="s">
        <v>19</v>
      </c>
    </row>
    <row r="4" spans="1:21" s="19" customFormat="1" ht="13.5" customHeight="1" x14ac:dyDescent="0.35">
      <c r="A4" s="52" t="s">
        <v>6</v>
      </c>
      <c r="B4" s="52" t="s">
        <v>1</v>
      </c>
      <c r="C4" s="52" t="s">
        <v>2</v>
      </c>
      <c r="D4" s="52" t="s">
        <v>14</v>
      </c>
      <c r="E4" s="52" t="s">
        <v>15</v>
      </c>
      <c r="F4" s="52" t="s">
        <v>9</v>
      </c>
      <c r="G4" s="54" t="s">
        <v>16</v>
      </c>
      <c r="H4" s="55" t="s">
        <v>0</v>
      </c>
      <c r="I4" s="56"/>
      <c r="J4" s="56"/>
      <c r="K4" s="56"/>
      <c r="L4" s="56"/>
      <c r="M4" s="56"/>
      <c r="N4" s="56"/>
      <c r="O4" s="56"/>
      <c r="P4" s="56"/>
      <c r="Q4" s="56"/>
      <c r="R4" s="56"/>
      <c r="S4" s="56"/>
      <c r="T4" s="56"/>
      <c r="U4" s="57"/>
    </row>
    <row r="5" spans="1:21" s="19" customFormat="1" ht="90" x14ac:dyDescent="0.35">
      <c r="A5" s="53"/>
      <c r="B5" s="53"/>
      <c r="C5" s="53"/>
      <c r="D5" s="53"/>
      <c r="E5" s="53"/>
      <c r="F5" s="53"/>
      <c r="G5" s="54"/>
      <c r="H5" s="24" t="s">
        <v>21</v>
      </c>
      <c r="I5" s="24" t="s">
        <v>17</v>
      </c>
      <c r="J5" s="24" t="s">
        <v>18</v>
      </c>
      <c r="K5" s="24" t="s">
        <v>22</v>
      </c>
      <c r="L5" s="24" t="s">
        <v>20</v>
      </c>
      <c r="M5" s="24" t="s">
        <v>23</v>
      </c>
      <c r="N5" s="24" t="s">
        <v>24</v>
      </c>
      <c r="O5" s="24" t="s">
        <v>25</v>
      </c>
      <c r="P5" s="24" t="s">
        <v>26</v>
      </c>
      <c r="Q5" s="24" t="s">
        <v>5</v>
      </c>
      <c r="R5" s="24" t="s">
        <v>27</v>
      </c>
      <c r="S5" s="24" t="s">
        <v>3</v>
      </c>
      <c r="T5" s="24" t="s">
        <v>4</v>
      </c>
      <c r="U5" s="24" t="s">
        <v>28</v>
      </c>
    </row>
    <row r="6" spans="1:21" s="19" customFormat="1" x14ac:dyDescent="0.35">
      <c r="B6" s="58" t="s">
        <v>7</v>
      </c>
      <c r="C6" s="59"/>
      <c r="D6" s="59"/>
      <c r="E6" s="60"/>
      <c r="F6" s="25"/>
      <c r="G6" s="26">
        <f>+H6+I6+J6+K6+L6+M6+N6+O6+P6+Q6+R6+U6</f>
        <v>0</v>
      </c>
      <c r="H6" s="26">
        <f t="shared" ref="H6:U6" si="0">SUM(H7:H20)</f>
        <v>0</v>
      </c>
      <c r="I6" s="26">
        <f t="shared" si="0"/>
        <v>0</v>
      </c>
      <c r="J6" s="26">
        <f t="shared" si="0"/>
        <v>0</v>
      </c>
      <c r="K6" s="26">
        <f t="shared" si="0"/>
        <v>0</v>
      </c>
      <c r="L6" s="26">
        <f t="shared" si="0"/>
        <v>0</v>
      </c>
      <c r="M6" s="26">
        <f t="shared" si="0"/>
        <v>0</v>
      </c>
      <c r="N6" s="26">
        <f t="shared" si="0"/>
        <v>0</v>
      </c>
      <c r="O6" s="26">
        <f t="shared" si="0"/>
        <v>0</v>
      </c>
      <c r="P6" s="26">
        <f t="shared" si="0"/>
        <v>0</v>
      </c>
      <c r="Q6" s="26">
        <f t="shared" si="0"/>
        <v>0</v>
      </c>
      <c r="R6" s="26">
        <f t="shared" si="0"/>
        <v>0</v>
      </c>
      <c r="S6" s="26">
        <f t="shared" si="0"/>
        <v>0</v>
      </c>
      <c r="T6" s="26">
        <f t="shared" si="0"/>
        <v>0</v>
      </c>
      <c r="U6" s="26">
        <f t="shared" si="0"/>
        <v>0</v>
      </c>
    </row>
    <row r="7" spans="1:21" ht="45" x14ac:dyDescent="0.35">
      <c r="A7" s="24">
        <v>1</v>
      </c>
      <c r="B7" s="24" t="s">
        <v>126</v>
      </c>
      <c r="C7" s="27" t="s">
        <v>127</v>
      </c>
      <c r="D7" s="28"/>
      <c r="E7" s="29"/>
      <c r="F7" s="29"/>
      <c r="G7" s="26"/>
      <c r="H7" s="26"/>
      <c r="I7" s="2"/>
      <c r="J7" s="2"/>
      <c r="K7" s="2"/>
      <c r="L7" s="2"/>
      <c r="M7" s="2"/>
      <c r="N7" s="2"/>
      <c r="O7" s="2"/>
      <c r="P7" s="2"/>
      <c r="Q7" s="2"/>
      <c r="R7" s="2"/>
      <c r="S7" s="2"/>
      <c r="T7" s="2"/>
      <c r="U7" s="2"/>
    </row>
    <row r="8" spans="1:21" ht="330" x14ac:dyDescent="0.35">
      <c r="A8" s="24">
        <f>+A7+1</f>
        <v>2</v>
      </c>
      <c r="B8" s="24" t="s">
        <v>128</v>
      </c>
      <c r="C8" s="27" t="s">
        <v>129</v>
      </c>
      <c r="D8" s="27"/>
      <c r="E8" s="29"/>
      <c r="F8" s="29"/>
      <c r="G8" s="26"/>
      <c r="H8" s="26"/>
      <c r="I8" s="2"/>
      <c r="J8" s="2"/>
      <c r="K8" s="2"/>
      <c r="L8" s="2"/>
      <c r="M8" s="2"/>
      <c r="N8" s="2"/>
      <c r="O8" s="2"/>
      <c r="P8" s="2"/>
      <c r="Q8" s="2"/>
      <c r="R8" s="2"/>
      <c r="S8" s="2"/>
      <c r="T8" s="2"/>
      <c r="U8" s="2"/>
    </row>
    <row r="9" spans="1:21" ht="409.6" x14ac:dyDescent="0.35">
      <c r="A9" s="24">
        <f t="shared" ref="A9:A20" si="1">+A8+1</f>
        <v>3</v>
      </c>
      <c r="B9" s="24" t="s">
        <v>128</v>
      </c>
      <c r="C9" s="27" t="s">
        <v>130</v>
      </c>
      <c r="D9" s="28"/>
      <c r="E9" s="29"/>
      <c r="F9" s="29"/>
      <c r="G9" s="26"/>
      <c r="H9" s="26"/>
      <c r="I9" s="2"/>
      <c r="J9" s="2"/>
      <c r="K9" s="2"/>
      <c r="L9" s="2"/>
      <c r="M9" s="2"/>
      <c r="N9" s="2"/>
      <c r="O9" s="2"/>
      <c r="P9" s="2"/>
      <c r="Q9" s="2"/>
      <c r="R9" s="2"/>
      <c r="S9" s="2"/>
      <c r="T9" s="2"/>
      <c r="U9" s="2"/>
    </row>
    <row r="10" spans="1:21" ht="150" x14ac:dyDescent="0.35">
      <c r="A10" s="24">
        <f t="shared" si="1"/>
        <v>4</v>
      </c>
      <c r="B10" s="24" t="s">
        <v>128</v>
      </c>
      <c r="C10" s="27" t="s">
        <v>131</v>
      </c>
      <c r="D10" s="27"/>
      <c r="E10" s="29"/>
      <c r="F10" s="29"/>
      <c r="G10" s="26"/>
      <c r="H10" s="26"/>
      <c r="I10" s="2"/>
      <c r="J10" s="2"/>
      <c r="K10" s="2"/>
      <c r="L10" s="2"/>
      <c r="M10" s="2"/>
      <c r="N10" s="2"/>
      <c r="O10" s="2"/>
      <c r="P10" s="2"/>
      <c r="Q10" s="2"/>
      <c r="R10" s="2"/>
      <c r="S10" s="2"/>
      <c r="T10" s="2"/>
      <c r="U10" s="2"/>
    </row>
    <row r="11" spans="1:21" ht="360" x14ac:dyDescent="0.35">
      <c r="A11" s="24">
        <f t="shared" si="1"/>
        <v>5</v>
      </c>
      <c r="B11" s="24" t="s">
        <v>128</v>
      </c>
      <c r="C11" s="27" t="s">
        <v>132</v>
      </c>
      <c r="D11" s="27"/>
      <c r="E11" s="29"/>
      <c r="F11" s="29"/>
      <c r="G11" s="26"/>
      <c r="H11" s="26"/>
      <c r="I11" s="2"/>
      <c r="J11" s="2"/>
      <c r="K11" s="2"/>
      <c r="L11" s="2"/>
      <c r="M11" s="2"/>
      <c r="N11" s="2"/>
      <c r="O11" s="2"/>
      <c r="P11" s="2"/>
      <c r="Q11" s="2"/>
      <c r="R11" s="2"/>
      <c r="S11" s="2"/>
      <c r="T11" s="2"/>
      <c r="U11" s="2"/>
    </row>
    <row r="12" spans="1:21" ht="345" x14ac:dyDescent="0.35">
      <c r="A12" s="24">
        <f t="shared" si="1"/>
        <v>6</v>
      </c>
      <c r="B12" s="24" t="s">
        <v>128</v>
      </c>
      <c r="C12" s="27" t="s">
        <v>133</v>
      </c>
      <c r="D12" s="27"/>
      <c r="E12" s="29"/>
      <c r="F12" s="29"/>
      <c r="G12" s="26"/>
      <c r="H12" s="26"/>
      <c r="I12" s="2"/>
      <c r="J12" s="2"/>
      <c r="K12" s="2"/>
      <c r="L12" s="2"/>
      <c r="M12" s="2"/>
      <c r="N12" s="2"/>
      <c r="O12" s="2"/>
      <c r="P12" s="2"/>
      <c r="Q12" s="2"/>
      <c r="R12" s="2"/>
      <c r="S12" s="2"/>
      <c r="T12" s="2"/>
      <c r="U12" s="2"/>
    </row>
    <row r="13" spans="1:21" ht="210" x14ac:dyDescent="0.35">
      <c r="A13" s="24">
        <f t="shared" si="1"/>
        <v>7</v>
      </c>
      <c r="B13" s="24" t="s">
        <v>128</v>
      </c>
      <c r="C13" s="27" t="s">
        <v>134</v>
      </c>
      <c r="D13" s="27"/>
      <c r="E13" s="29"/>
      <c r="F13" s="29"/>
      <c r="G13" s="26"/>
      <c r="H13" s="26"/>
      <c r="I13" s="2"/>
      <c r="J13" s="2"/>
      <c r="K13" s="2"/>
      <c r="L13" s="2"/>
      <c r="M13" s="2"/>
      <c r="N13" s="2"/>
      <c r="O13" s="2"/>
      <c r="P13" s="2"/>
      <c r="Q13" s="2"/>
      <c r="R13" s="2"/>
      <c r="S13" s="2"/>
      <c r="T13" s="2"/>
      <c r="U13" s="2"/>
    </row>
    <row r="14" spans="1:21" ht="180" x14ac:dyDescent="0.35">
      <c r="A14" s="24">
        <f t="shared" si="1"/>
        <v>8</v>
      </c>
      <c r="B14" s="24" t="s">
        <v>128</v>
      </c>
      <c r="C14" s="27" t="s">
        <v>135</v>
      </c>
      <c r="D14" s="27"/>
      <c r="E14" s="29"/>
      <c r="F14" s="29"/>
      <c r="G14" s="26"/>
      <c r="H14" s="26"/>
      <c r="I14" s="2"/>
      <c r="J14" s="2"/>
      <c r="K14" s="2"/>
      <c r="L14" s="2"/>
      <c r="M14" s="2"/>
      <c r="N14" s="2"/>
      <c r="O14" s="2"/>
      <c r="P14" s="2"/>
      <c r="Q14" s="2"/>
      <c r="R14" s="2"/>
      <c r="S14" s="2"/>
      <c r="T14" s="2"/>
      <c r="U14" s="2"/>
    </row>
    <row r="15" spans="1:21" ht="120" x14ac:dyDescent="0.35">
      <c r="A15" s="24">
        <f t="shared" si="1"/>
        <v>9</v>
      </c>
      <c r="B15" s="24" t="s">
        <v>128</v>
      </c>
      <c r="C15" s="27" t="s">
        <v>136</v>
      </c>
      <c r="D15" s="27"/>
      <c r="E15" s="29"/>
      <c r="F15" s="29"/>
      <c r="G15" s="26"/>
      <c r="H15" s="26"/>
      <c r="I15" s="2"/>
      <c r="J15" s="2"/>
      <c r="K15" s="2"/>
      <c r="L15" s="2"/>
      <c r="M15" s="2"/>
      <c r="N15" s="2"/>
      <c r="O15" s="2"/>
      <c r="P15" s="2"/>
      <c r="Q15" s="2"/>
      <c r="R15" s="2"/>
      <c r="S15" s="2"/>
      <c r="T15" s="2"/>
      <c r="U15" s="2"/>
    </row>
    <row r="16" spans="1:21" ht="135" x14ac:dyDescent="0.35">
      <c r="A16" s="24">
        <f t="shared" si="1"/>
        <v>10</v>
      </c>
      <c r="B16" s="24" t="s">
        <v>128</v>
      </c>
      <c r="C16" s="27" t="s">
        <v>137</v>
      </c>
      <c r="D16" s="27"/>
      <c r="E16" s="29"/>
      <c r="F16" s="29"/>
      <c r="G16" s="26"/>
      <c r="H16" s="26"/>
      <c r="I16" s="2"/>
      <c r="J16" s="2"/>
      <c r="K16" s="2"/>
      <c r="L16" s="2"/>
      <c r="M16" s="2"/>
      <c r="N16" s="2"/>
      <c r="O16" s="2"/>
      <c r="P16" s="2"/>
      <c r="Q16" s="2"/>
      <c r="R16" s="2"/>
      <c r="S16" s="2"/>
      <c r="T16" s="2"/>
      <c r="U16" s="2"/>
    </row>
    <row r="17" spans="1:21" ht="180" x14ac:dyDescent="0.35">
      <c r="A17" s="24">
        <f t="shared" si="1"/>
        <v>11</v>
      </c>
      <c r="B17" s="24" t="s">
        <v>128</v>
      </c>
      <c r="C17" s="27" t="s">
        <v>138</v>
      </c>
      <c r="D17" s="27"/>
      <c r="E17" s="29"/>
      <c r="F17" s="29"/>
      <c r="G17" s="26"/>
      <c r="H17" s="26"/>
      <c r="I17" s="2"/>
      <c r="J17" s="2"/>
      <c r="K17" s="2"/>
      <c r="L17" s="2"/>
      <c r="M17" s="2"/>
      <c r="N17" s="2"/>
      <c r="O17" s="2"/>
      <c r="P17" s="2"/>
      <c r="Q17" s="2"/>
      <c r="R17" s="2"/>
      <c r="S17" s="2"/>
      <c r="T17" s="2"/>
      <c r="U17" s="2"/>
    </row>
    <row r="18" spans="1:21" ht="75" x14ac:dyDescent="0.35">
      <c r="A18" s="24">
        <f t="shared" si="1"/>
        <v>12</v>
      </c>
      <c r="B18" s="24" t="s">
        <v>128</v>
      </c>
      <c r="C18" s="27" t="s">
        <v>139</v>
      </c>
      <c r="D18" s="27"/>
      <c r="E18" s="29"/>
      <c r="F18" s="29"/>
      <c r="G18" s="26"/>
      <c r="H18" s="26"/>
      <c r="I18" s="2"/>
      <c r="J18" s="2"/>
      <c r="K18" s="2"/>
      <c r="L18" s="2"/>
      <c r="M18" s="2"/>
      <c r="N18" s="2"/>
      <c r="O18" s="2"/>
      <c r="P18" s="2"/>
      <c r="Q18" s="2"/>
      <c r="R18" s="2"/>
      <c r="S18" s="2"/>
      <c r="T18" s="2"/>
      <c r="U18" s="2"/>
    </row>
    <row r="19" spans="1:21" ht="60" x14ac:dyDescent="0.35">
      <c r="A19" s="24">
        <f t="shared" si="1"/>
        <v>13</v>
      </c>
      <c r="B19" s="24" t="s">
        <v>128</v>
      </c>
      <c r="C19" s="27" t="s">
        <v>140</v>
      </c>
      <c r="D19" s="27"/>
      <c r="E19" s="29"/>
      <c r="F19" s="29"/>
      <c r="G19" s="26"/>
      <c r="H19" s="26"/>
      <c r="I19" s="2"/>
      <c r="J19" s="2"/>
      <c r="K19" s="2"/>
      <c r="L19" s="2"/>
      <c r="M19" s="2"/>
      <c r="N19" s="2"/>
      <c r="O19" s="2"/>
      <c r="P19" s="2"/>
      <c r="Q19" s="2"/>
      <c r="R19" s="2"/>
      <c r="S19" s="2"/>
      <c r="T19" s="2"/>
      <c r="U19" s="2"/>
    </row>
    <row r="20" spans="1:21" ht="300" x14ac:dyDescent="0.35">
      <c r="A20" s="24">
        <f t="shared" si="1"/>
        <v>14</v>
      </c>
      <c r="B20" s="24" t="s">
        <v>141</v>
      </c>
      <c r="C20" s="27" t="s">
        <v>142</v>
      </c>
      <c r="D20" s="27"/>
      <c r="E20" s="27" t="s">
        <v>143</v>
      </c>
      <c r="F20" s="29"/>
      <c r="G20" s="26">
        <f t="shared" ref="G20" si="2">+H20+I20+J20+K20+L20+M20+N20+O20+P20+Q20+R20+U20</f>
        <v>0</v>
      </c>
      <c r="H20" s="26">
        <f>SUM(H21:H25)</f>
        <v>0</v>
      </c>
      <c r="I20" s="2"/>
      <c r="J20" s="2"/>
      <c r="K20" s="2"/>
      <c r="L20" s="2"/>
      <c r="M20" s="2"/>
      <c r="N20" s="2"/>
      <c r="O20" s="2"/>
      <c r="P20" s="2"/>
      <c r="Q20" s="2"/>
      <c r="R20" s="2"/>
      <c r="S20" s="2"/>
      <c r="T20" s="2"/>
      <c r="U20" s="2"/>
    </row>
  </sheetData>
  <customSheetViews>
    <customSheetView guid="{8F599A22-4006-459C-B195-D20DF4812314}" hiddenColumns="1" state="hidden">
      <selection activeCell="A2" sqref="A2:E2"/>
      <pageMargins left="0.7" right="0.7" top="0.75" bottom="0.75" header="0.3" footer="0.3"/>
      <pageSetup orientation="portrait" verticalDpi="0" r:id="rId1"/>
    </customSheetView>
    <customSheetView guid="{C1847EEF-C39D-4224-A16F-6098F8B4214B}" hiddenColumns="1" state="hidden">
      <selection activeCell="A2" sqref="A2:E2"/>
      <pageMargins left="0.7" right="0.7" top="0.75" bottom="0.75" header="0.3" footer="0.3"/>
      <pageSetup orientation="portrait" verticalDpi="0" r:id="rId2"/>
    </customSheetView>
    <customSheetView guid="{01CB58A5-26D0-46BD-B29D-821AF0761C0F}" hiddenColumns="1" state="hidden">
      <selection activeCell="A2" sqref="A2:E2"/>
      <pageMargins left="0.7" right="0.7" top="0.75" bottom="0.75" header="0.3" footer="0.3"/>
      <pageSetup orientation="portrait" verticalDpi="0" r:id="rId3"/>
    </customSheetView>
    <customSheetView guid="{7D7A243A-D573-4BDF-824D-485CBCD1F4C4}" hiddenColumns="1" state="hidden">
      <selection activeCell="A2" sqref="A2:E2"/>
      <pageMargins left="0.7" right="0.7" top="0.75" bottom="0.75" header="0.3" footer="0.3"/>
      <pageSetup orientation="portrait" verticalDpi="0" r:id="rId4"/>
    </customSheetView>
    <customSheetView guid="{822A0D8E-F4B2-44EC-8DD2-390DFF7557E5}" hiddenColumns="1" state="hidden">
      <selection activeCell="A2" sqref="A2:E2"/>
      <pageMargins left="0.7" right="0.7" top="0.75" bottom="0.75" header="0.3" footer="0.3"/>
      <pageSetup orientation="portrait" verticalDpi="0" r:id="rId5"/>
    </customSheetView>
    <customSheetView guid="{925157F8-AC30-4899-83AA-F1A67B2AACC9}" hiddenColumns="1" state="hidden">
      <selection activeCell="A2" sqref="A2:E2"/>
      <pageMargins left="0.7" right="0.7" top="0.75" bottom="0.75" header="0.3" footer="0.3"/>
      <pageSetup orientation="portrait" verticalDpi="0" r:id="rId6"/>
    </customSheetView>
    <customSheetView guid="{E9DEBE91-277F-4A91-AA6F-5113657D321C}" hiddenColumns="1" state="hidden">
      <selection activeCell="A2" sqref="A2:E2"/>
      <pageMargins left="0.7" right="0.7" top="0.75" bottom="0.75" header="0.3" footer="0.3"/>
      <pageSetup orientation="portrait" verticalDpi="0" r:id="rId7"/>
    </customSheetView>
    <customSheetView guid="{ED91470A-17B8-4E82-A7D8-75F48D11FBAD}" hiddenColumns="1" state="hidden">
      <selection activeCell="A2" sqref="A2:E2"/>
      <pageMargins left="0.7" right="0.7" top="0.75" bottom="0.75" header="0.3" footer="0.3"/>
      <pageSetup orientation="portrait" verticalDpi="0" r:id="rId8"/>
    </customSheetView>
    <customSheetView guid="{2EE3DCEF-B1C0-47B7-998D-B6FED04F37B9}" hiddenColumns="1" state="hidden">
      <selection activeCell="A2" sqref="A2:E2"/>
      <pageMargins left="0.7" right="0.7" top="0.75" bottom="0.75" header="0.3" footer="0.3"/>
      <pageSetup orientation="portrait" verticalDpi="0" r:id="rId9"/>
    </customSheetView>
    <customSheetView guid="{EB4532D1-4B6E-4927-81BE-DAB09E726A7B}" hiddenColumns="1" state="hidden">
      <selection activeCell="A2" sqref="A2:E2"/>
      <pageMargins left="0.7" right="0.7" top="0.75" bottom="0.75" header="0.3" footer="0.3"/>
      <pageSetup orientation="portrait" verticalDpi="0" r:id="rId10"/>
    </customSheetView>
    <customSheetView guid="{81BE598F-89AA-4EAF-829C-AEA2D94C5C42}" hiddenColumns="1" state="hidden">
      <selection activeCell="A2" sqref="A2:E2"/>
      <pageMargins left="0.7" right="0.7" top="0.75" bottom="0.75" header="0.3" footer="0.3"/>
      <pageSetup orientation="portrait" verticalDpi="0" r:id="rId11"/>
    </customSheetView>
    <customSheetView guid="{4C2C35ED-0976-4D82-AF34-2ED00BBEEC80}" hiddenColumns="1" state="hidden">
      <selection activeCell="A2" sqref="A2:E2"/>
      <pageMargins left="0.7" right="0.7" top="0.75" bottom="0.75" header="0.3" footer="0.3"/>
      <pageSetup orientation="portrait" verticalDpi="0" r:id="rId12"/>
    </customSheetView>
    <customSheetView guid="{CEF9C287-0DD4-4131-90E8-5358E3BECBCC}" hiddenColumns="1" state="hidden">
      <selection activeCell="A2" sqref="A2:E2"/>
      <pageMargins left="0.7" right="0.7" top="0.75" bottom="0.75" header="0.3" footer="0.3"/>
      <pageSetup orientation="portrait" verticalDpi="0" r:id="rId13"/>
    </customSheetView>
    <customSheetView guid="{89FE2AB8-B011-42F1-967A-65835B8522ED}" hiddenColumns="1" state="hidden">
      <selection activeCell="A2" sqref="A2:E2"/>
      <pageMargins left="0.7" right="0.7" top="0.75" bottom="0.75" header="0.3" footer="0.3"/>
      <pageSetup orientation="portrait" verticalDpi="0" r:id="rId14"/>
    </customSheetView>
    <customSheetView guid="{7A7AF4A4-DDD2-4E9C-B83F-F381AAAF3D15}" hiddenColumns="1" state="hidden">
      <selection activeCell="A2" sqref="A2:E2"/>
      <pageMargins left="0.7" right="0.7" top="0.75" bottom="0.75" header="0.3" footer="0.3"/>
      <pageSetup orientation="portrait" verticalDpi="0" r:id="rId15"/>
    </customSheetView>
    <customSheetView guid="{BB672B35-BB5B-4303-848A-C6E9C3F226CA}" hiddenColumns="1" state="hidden">
      <selection activeCell="A2" sqref="A2:E2"/>
      <pageMargins left="0.7" right="0.7" top="0.75" bottom="0.75" header="0.3" footer="0.3"/>
      <pageSetup orientation="portrait" verticalDpi="0" r:id="rId16"/>
    </customSheetView>
    <customSheetView guid="{3366229F-0FE5-4C02-B1D7-84B339C9DD36}" hiddenColumns="1" state="hidden">
      <selection activeCell="A2" sqref="A2:E2"/>
      <pageMargins left="0.7" right="0.7" top="0.75" bottom="0.75" header="0.3" footer="0.3"/>
      <pageSetup orientation="portrait" verticalDpi="0" r:id="rId17"/>
    </customSheetView>
    <customSheetView guid="{9FA25C16-123B-40D1-930B-7077D5238CEC}" hiddenColumns="1" state="hidden">
      <selection activeCell="A2" sqref="A2:E2"/>
      <pageMargins left="0.7" right="0.7" top="0.75" bottom="0.75" header="0.3" footer="0.3"/>
      <pageSetup orientation="portrait" verticalDpi="0" r:id="rId18"/>
    </customSheetView>
    <customSheetView guid="{72CA480C-2B28-436E-AF0E-48BD661063A7}" hiddenColumns="1" state="hidden">
      <selection activeCell="A2" sqref="A2:E2"/>
      <pageMargins left="0.7" right="0.7" top="0.75" bottom="0.75" header="0.3" footer="0.3"/>
      <pageSetup orientation="portrait" verticalDpi="0" r:id="rId19"/>
    </customSheetView>
    <customSheetView guid="{D3CEDB57-BC15-4457-B43F-E26096764FC8}" hiddenColumns="1" state="hidden">
      <selection activeCell="A2" sqref="A2:E2"/>
      <pageMargins left="0.7" right="0.7" top="0.75" bottom="0.75" header="0.3" footer="0.3"/>
      <pageSetup orientation="portrait" verticalDpi="0" r:id="rId20"/>
    </customSheetView>
    <customSheetView guid="{C1AFCC78-61A1-4057-9C66-C1C7FC04F071}" hiddenColumns="1" state="hidden">
      <selection activeCell="A2" sqref="A2:E2"/>
      <pageMargins left="0.7" right="0.7" top="0.75" bottom="0.75" header="0.3" footer="0.3"/>
      <pageSetup orientation="portrait" verticalDpi="0" r:id="rId21"/>
    </customSheetView>
    <customSheetView guid="{B2F31B1C-5640-4C4F-B3A7-102EB9A9C489}" hiddenColumns="1" state="hidden">
      <selection activeCell="A2" sqref="A2:E2"/>
      <pageMargins left="0.7" right="0.7" top="0.75" bottom="0.75" header="0.3" footer="0.3"/>
      <pageSetup orientation="portrait" verticalDpi="0" r:id="rId22"/>
    </customSheetView>
    <customSheetView guid="{B8A5CB8B-C926-4DF6-BAB8-93C096809151}" hiddenColumns="1" state="hidden">
      <selection activeCell="A2" sqref="A2:E2"/>
      <pageMargins left="0.7" right="0.7" top="0.75" bottom="0.75" header="0.3" footer="0.3"/>
      <pageSetup orientation="portrait" verticalDpi="0" r:id="rId23"/>
    </customSheetView>
    <customSheetView guid="{3E147793-FE09-41F9-817D-F6A109EC65B6}" hiddenColumns="1" state="hidden">
      <selection activeCell="A2" sqref="A2:E2"/>
      <pageMargins left="0.7" right="0.7" top="0.75" bottom="0.75" header="0.3" footer="0.3"/>
      <pageSetup orientation="portrait" verticalDpi="0" r:id="rId24"/>
    </customSheetView>
    <customSheetView guid="{934902FD-2F7D-41B1-AD08-F8C39638FB66}" hiddenColumns="1" state="hidden">
      <selection activeCell="A2" sqref="A2:E2"/>
      <pageMargins left="0.7" right="0.7" top="0.75" bottom="0.75" header="0.3" footer="0.3"/>
      <pageSetup orientation="portrait" verticalDpi="0" r:id="rId25"/>
    </customSheetView>
    <customSheetView guid="{E118309A-6BAF-4BD0-9EE0-8E7FF1B711D9}" hiddenColumns="1" state="hidden">
      <selection activeCell="A2" sqref="A2:E2"/>
      <pageMargins left="0.7" right="0.7" top="0.75" bottom="0.75" header="0.3" footer="0.3"/>
      <pageSetup orientation="portrait" verticalDpi="0" r:id="rId26"/>
    </customSheetView>
  </customSheetViews>
  <mergeCells count="11">
    <mergeCell ref="F4:F5"/>
    <mergeCell ref="G4:G5"/>
    <mergeCell ref="H4:U4"/>
    <mergeCell ref="B6:E6"/>
    <mergeCell ref="A1:E1"/>
    <mergeCell ref="A2:E2"/>
    <mergeCell ref="A4:A5"/>
    <mergeCell ref="B4:B5"/>
    <mergeCell ref="C4:C5"/>
    <mergeCell ref="D4:D5"/>
    <mergeCell ref="E4:E5"/>
  </mergeCells>
  <pageMargins left="0.7" right="0.7" top="0.75" bottom="0.75" header="0.3" footer="0.3"/>
  <pageSetup orientation="portrait" verticalDpi="0"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Ամփոփ</vt:lpstr>
      <vt:lpstr>Ամփոփաթերթ_1</vt:lpstr>
      <vt:lpstr>Ամփոփաթերթ_2</vt:lpstr>
      <vt:lpstr>հանրայինքննարկում</vt:lpstr>
      <vt:lpstr>Ամփոփաթերթ_1!Заголовки_для_печати</vt:lpstr>
      <vt:lpstr>Ամփոփաթերթ_2!Заголовки_для_печати</vt:lpstr>
      <vt:lpstr>Ամփոփաթերթ_1!Область_печати</vt:lpstr>
      <vt:lpstr>Ամփոփաթերթ_2!Область_печати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alala</dc:creator>
  <cp:keywords>https:/mul2.gov.am/tasks/891361/oneclick/3. Ampopatertik.xlsx?token=811bd4efe255c8c2615acff345366c6e</cp:keywords>
  <cp:lastModifiedBy>Naira Sukhudyan</cp:lastModifiedBy>
  <cp:lastPrinted>2023-12-04T11:14:30Z</cp:lastPrinted>
  <dcterms:created xsi:type="dcterms:W3CDTF">2013-11-08T12:05:24Z</dcterms:created>
  <dcterms:modified xsi:type="dcterms:W3CDTF">2023-12-04T11:14:41Z</dcterms:modified>
</cp:coreProperties>
</file>